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415" yWindow="-210" windowWidth="11730" windowHeight="10125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Форма 5" sheetId="6" r:id="rId6"/>
  </sheets>
  <definedNames>
    <definedName name="_xlnm._FilterDatabase" localSheetId="0" hidden="1">Лист1!$A$38:$S$38</definedName>
    <definedName name="_xlnm._FilterDatabase" localSheetId="1" hidden="1">Лист2!$A$6:$H$41</definedName>
    <definedName name="_xlnm._FilterDatabase" localSheetId="4" hidden="1">Лист5!$B$14:$J$16</definedName>
  </definedNames>
  <calcPr calcId="145621"/>
</workbook>
</file>

<file path=xl/calcChain.xml><?xml version="1.0" encoding="utf-8"?>
<calcChain xmlns="http://schemas.openxmlformats.org/spreadsheetml/2006/main">
  <c r="D35" i="2" l="1"/>
  <c r="D39" i="2" s="1"/>
  <c r="C35" i="2"/>
  <c r="C39" i="2" s="1"/>
  <c r="C41" i="2" s="1"/>
  <c r="D34" i="2"/>
  <c r="D40" i="2" s="1"/>
  <c r="D41" i="2" s="1"/>
  <c r="C34" i="2"/>
  <c r="C40" i="2" s="1"/>
  <c r="D12" i="2"/>
  <c r="C12" i="2"/>
  <c r="D27" i="2"/>
  <c r="D28" i="2"/>
  <c r="C28" i="2"/>
  <c r="C27" i="2"/>
  <c r="H27" i="1"/>
  <c r="G27" i="1"/>
  <c r="F27" i="1"/>
  <c r="E27" i="1"/>
  <c r="H22" i="1"/>
  <c r="F22" i="1"/>
  <c r="E135" i="1"/>
  <c r="H135" i="1"/>
  <c r="F135" i="1"/>
  <c r="F14" i="6"/>
  <c r="G22" i="1" l="1"/>
  <c r="G139" i="1" s="1"/>
  <c r="F137" i="1"/>
  <c r="F33" i="1"/>
  <c r="E33" i="1"/>
  <c r="H137" i="1"/>
  <c r="E22" i="1"/>
  <c r="I22" i="5"/>
  <c r="H14" i="5"/>
  <c r="H16" i="5" s="1"/>
  <c r="H22" i="5" s="1"/>
  <c r="H36" i="1"/>
  <c r="F36" i="1"/>
  <c r="F139" i="1" l="1"/>
  <c r="E136" i="1"/>
  <c r="E137" i="1"/>
  <c r="H136" i="1"/>
  <c r="G136" i="1"/>
  <c r="F136" i="1"/>
  <c r="G140" i="1" l="1"/>
</calcChain>
</file>

<file path=xl/sharedStrings.xml><?xml version="1.0" encoding="utf-8"?>
<sst xmlns="http://schemas.openxmlformats.org/spreadsheetml/2006/main" count="1146" uniqueCount="528">
  <si>
    <t>Средне-списоч-ная числен-ность работни-ков,                          чел.</t>
  </si>
  <si>
    <t xml:space="preserve">Адрес   </t>
  </si>
  <si>
    <t>№ п/п</t>
  </si>
  <si>
    <t>Балансовая стоимость (тыс.руб.)</t>
  </si>
  <si>
    <t>Сведения о правообладателе</t>
  </si>
  <si>
    <t>Када-стровый номер</t>
  </si>
  <si>
    <t xml:space="preserve">РАЗДЕЛ 1. </t>
  </si>
  <si>
    <t>Сведения о муниципальном недвижимом имуществе</t>
  </si>
  <si>
    <t>Реквизиты документов-оснований (прекра-щения) права муниципаль-ной собствен-ности</t>
  </si>
  <si>
    <t>Сведения о правооблада-теле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</si>
  <si>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</si>
  <si>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</si>
  <si>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</si>
  <si>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</si>
  <si>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</si>
  <si>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</si>
  <si>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</si>
  <si>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</si>
  <si>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</si>
  <si>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</si>
  <si>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</si>
  <si>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</si>
  <si>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</si>
  <si>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</si>
  <si>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</si>
  <si>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</si>
  <si>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</si>
  <si>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</si>
  <si>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</si>
  <si>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</si>
  <si>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</si>
  <si>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</si>
  <si>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</si>
  <si>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</si>
  <si>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</si>
  <si>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</si>
  <si>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</si>
  <si>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</si>
  <si>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</si>
  <si>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</si>
  <si>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муниципального района "Корочанский район"</t>
  </si>
  <si>
    <t>Кадастровая стоимость (тыс.руб.)</t>
  </si>
  <si>
    <t xml:space="preserve"> - </t>
  </si>
  <si>
    <t>Сведения об ограниче-ниях (обремене-ниях) с указанием основания и даты их возникно-вения и прераще-ния</t>
  </si>
  <si>
    <t xml:space="preserve">Размер уставного фонда (для муниципаль-ных унитар-ных пред-приятий) тыс.руб. </t>
  </si>
  <si>
    <t xml:space="preserve">Общая пло-щадь, протя-женность, глубина,объем (м2, м, м3)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</si>
  <si>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</si>
  <si>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</si>
  <si>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</si>
  <si>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</si>
  <si>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</si>
  <si>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</si>
  <si>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Вид разре-шенного использова-ния</t>
  </si>
  <si>
    <t>Местополо-жение</t>
  </si>
  <si>
    <t>Кадаст-ровый номер</t>
  </si>
  <si>
    <t>Категория земель</t>
  </si>
  <si>
    <t>Сведения об огра-ничениях (обремене-ниях) с указанием основания и даты их возникно-вения и прераще-ния</t>
  </si>
  <si>
    <t>Балансовая стомость (тыс. руб.)</t>
  </si>
  <si>
    <t>Кадастровая стоимость (тыс. руб.)</t>
  </si>
  <si>
    <t>Площадь (кв.м)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</si>
  <si>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</si>
  <si>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</si>
  <si>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</si>
  <si>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в том числе земельные участки</t>
  </si>
  <si>
    <t>1.4  Жилищный фонд</t>
  </si>
  <si>
    <t>1.5 Земельные участки</t>
  </si>
  <si>
    <t>Наименова-ние недвижи-мого имущества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</si>
  <si>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</si>
  <si>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</si>
  <si>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 xml:space="preserve"> решением Земского собрания Проходенского сельского поселения </t>
  </si>
  <si>
    <t>1.</t>
  </si>
  <si>
    <t>Братская могила 26 советских воинов</t>
  </si>
  <si>
    <t>с.Городище</t>
  </si>
  <si>
    <t>31:09:1311002:67</t>
  </si>
  <si>
    <t>21.01.2013 г.</t>
  </si>
  <si>
    <t>Решение Муниципального совета Корочанского района от 31.10.2012 г. за № Р/465-52-1</t>
  </si>
  <si>
    <t>2.</t>
  </si>
  <si>
    <t>3.</t>
  </si>
  <si>
    <t>Братская могила 37 советских воинов</t>
  </si>
  <si>
    <t>с.Проходное</t>
  </si>
  <si>
    <t>31:09:2104006:55</t>
  </si>
  <si>
    <t>27.03.2013 г.</t>
  </si>
  <si>
    <t>Братская могила 4 советских воинов</t>
  </si>
  <si>
    <t>31:09:2104006:54</t>
  </si>
  <si>
    <t>4.</t>
  </si>
  <si>
    <t>Могила неизвестного красноармейца, погибшего в годы гражданской войны</t>
  </si>
  <si>
    <t>с.Прудки</t>
  </si>
  <si>
    <t>31:09:2105007:48</t>
  </si>
  <si>
    <t>Административное здание</t>
  </si>
  <si>
    <t>с.Проходное, ул.Центральная, д.84</t>
  </si>
  <si>
    <t>31:09:2104001:78</t>
  </si>
  <si>
    <t>25.12.2008 г.</t>
  </si>
  <si>
    <t>Акт приема передачи имущества муниципальной собственности Корочанского района от 20.12.2007 г.</t>
  </si>
  <si>
    <t>Здание дома культуры</t>
  </si>
  <si>
    <t>с.Проходное, ул.Центральная, д.90</t>
  </si>
  <si>
    <t>31:09:2104001:147</t>
  </si>
  <si>
    <t xml:space="preserve">Автомобильная дорога </t>
  </si>
  <si>
    <t>Решение Муниципального совета Корочанского района от 29.05.2013 г. за № Р/530-59-1</t>
  </si>
  <si>
    <t>х.Пожарный</t>
  </si>
  <si>
    <t xml:space="preserve">Земельный участок под зданием администрации </t>
  </si>
  <si>
    <t>31:09:2104006:35</t>
  </si>
  <si>
    <t>Земли населенных пунктов</t>
  </si>
  <si>
    <t>21.07.2014 г.</t>
  </si>
  <si>
    <t>ФЗ "О государственной регистрации прав на недвижимое имущество и сделок с ним" и признании утратившими силу отдельных положений законодательных актов Российской Федерации" №53-ФЗ от 17.04.2006 г.</t>
  </si>
  <si>
    <t>Земельный участок под зданием ДК Проходенский</t>
  </si>
  <si>
    <t>31:09:2104007:1</t>
  </si>
  <si>
    <t>с.Проходное, ул.Центральная, д.72</t>
  </si>
  <si>
    <t>31:09:2104006:43</t>
  </si>
  <si>
    <t>20.10.2015 г.</t>
  </si>
  <si>
    <t>Договор пожертвования 05.10.2015 г.</t>
  </si>
  <si>
    <t>Земельный участок под парком</t>
  </si>
  <si>
    <t>31:09:2104008:103</t>
  </si>
  <si>
    <t>27.06.2016 г.</t>
  </si>
  <si>
    <t>5.</t>
  </si>
  <si>
    <t>Земельный участок под кладбищем</t>
  </si>
  <si>
    <t>31:09:2104002:53</t>
  </si>
  <si>
    <t>22.12.2015 г.</t>
  </si>
  <si>
    <t xml:space="preserve">Постановление администрации муниципального района "Корочанский район" от 07.10.2014 г.; Договор постоянного (бессрочного) пользования земельным участком, являющимся государственной собственностью от 07.10.2014 г.   </t>
  </si>
  <si>
    <t>6.</t>
  </si>
  <si>
    <t>31:09:2103002:41</t>
  </si>
  <si>
    <t>7.</t>
  </si>
  <si>
    <t>х.Резниково</t>
  </si>
  <si>
    <t>31:09:1312003:62</t>
  </si>
  <si>
    <t>8.</t>
  </si>
  <si>
    <t>Земельный участок для ведения личного подсобного хозяйства</t>
  </si>
  <si>
    <t>с.Проходное, ул.Выгон</t>
  </si>
  <si>
    <t>31:09:2104001:6</t>
  </si>
  <si>
    <t>10.11.2014 г.</t>
  </si>
  <si>
    <t>9.</t>
  </si>
  <si>
    <t>31:09:2104009:5</t>
  </si>
  <si>
    <t xml:space="preserve">05.10.2015 г. </t>
  </si>
  <si>
    <t>Федеральный Закон "О государственной регистрации прав на недвижимое имущество и сделок с ним" № 122-ФЗ от 21.07.1997 г.</t>
  </si>
  <si>
    <t>10.</t>
  </si>
  <si>
    <t>с.Прудки, ул.Первомайская</t>
  </si>
  <si>
    <t>31:09:2105011:55</t>
  </si>
  <si>
    <t>28.10.2013 г.</t>
  </si>
  <si>
    <t>11.</t>
  </si>
  <si>
    <t>31:09:2105012:13</t>
  </si>
  <si>
    <t>25.08.2014 г.</t>
  </si>
  <si>
    <t>31:09:2105012:35</t>
  </si>
  <si>
    <t>12.</t>
  </si>
  <si>
    <t>13.</t>
  </si>
  <si>
    <t>31:09:2105003:18</t>
  </si>
  <si>
    <t>13.08.2012 г.</t>
  </si>
  <si>
    <t>14.</t>
  </si>
  <si>
    <t>31:09:2105001:27</t>
  </si>
  <si>
    <t>09.11.2012 г.</t>
  </si>
  <si>
    <t>15.</t>
  </si>
  <si>
    <t>31:09:1311001:15</t>
  </si>
  <si>
    <t>16.</t>
  </si>
  <si>
    <t>31:09:2104007:62</t>
  </si>
  <si>
    <t>15.10.2014 г.</t>
  </si>
  <si>
    <t>17.</t>
  </si>
  <si>
    <t>31:09:2104009:30</t>
  </si>
  <si>
    <t>18.</t>
  </si>
  <si>
    <t>31:09:2104008:84</t>
  </si>
  <si>
    <t>19.</t>
  </si>
  <si>
    <t>31:09:2105010:4</t>
  </si>
  <si>
    <t>17.10.2014 г.</t>
  </si>
  <si>
    <t>20.</t>
  </si>
  <si>
    <t>31:09:2104002:35</t>
  </si>
  <si>
    <t>21.</t>
  </si>
  <si>
    <t>с.Проходное, ул.Садовая</t>
  </si>
  <si>
    <t>31:09:2104007:72</t>
  </si>
  <si>
    <t>02.12.2014 г.</t>
  </si>
  <si>
    <t>22.</t>
  </si>
  <si>
    <t>31:09:2105011:48</t>
  </si>
  <si>
    <t>01.09.2014 г.</t>
  </si>
  <si>
    <t>23.</t>
  </si>
  <si>
    <t>31:09:2104003:3</t>
  </si>
  <si>
    <t>30.12.2015 г.</t>
  </si>
  <si>
    <t>24.</t>
  </si>
  <si>
    <t>31:09:2104009:29</t>
  </si>
  <si>
    <t>20.02.2015 г.</t>
  </si>
  <si>
    <t>25.</t>
  </si>
  <si>
    <t>31:09:2105011:6</t>
  </si>
  <si>
    <t>15.07.2015 г.</t>
  </si>
  <si>
    <t>26.</t>
  </si>
  <si>
    <t>31:09:2104001:14</t>
  </si>
  <si>
    <t>12.03.2015 г.</t>
  </si>
  <si>
    <t>27.</t>
  </si>
  <si>
    <t>31:09:2105003:34</t>
  </si>
  <si>
    <t>20.05.2015 г.</t>
  </si>
  <si>
    <t>28.</t>
  </si>
  <si>
    <t>31:09:2105007:42</t>
  </si>
  <si>
    <t>29.</t>
  </si>
  <si>
    <t>31:09:2105008:34</t>
  </si>
  <si>
    <t>30.</t>
  </si>
  <si>
    <t>31:09:2104007:51</t>
  </si>
  <si>
    <t>14.03.2016 г.</t>
  </si>
  <si>
    <t>31.</t>
  </si>
  <si>
    <t>31:09:1311001:62</t>
  </si>
  <si>
    <t>22.06.2015 г.</t>
  </si>
  <si>
    <t>32.</t>
  </si>
  <si>
    <t>31:09:1311001:57</t>
  </si>
  <si>
    <t>24.10.2014 г.</t>
  </si>
  <si>
    <t>33.</t>
  </si>
  <si>
    <t>31:09:1311001:56</t>
  </si>
  <si>
    <t>34.</t>
  </si>
  <si>
    <t>31:09:1311003:63</t>
  </si>
  <si>
    <t>35.</t>
  </si>
  <si>
    <t>31:09:2104004:29</t>
  </si>
  <si>
    <t>36.</t>
  </si>
  <si>
    <t>31:09:2105017:34</t>
  </si>
  <si>
    <t>01.04.2016 г.</t>
  </si>
  <si>
    <t>37.</t>
  </si>
  <si>
    <t>с.Проходное, ул.Горелая</t>
  </si>
  <si>
    <t>31:09:2104008:70</t>
  </si>
  <si>
    <t>13.09.2016 г.</t>
  </si>
  <si>
    <t>38.</t>
  </si>
  <si>
    <t>31:09:2105003:42</t>
  </si>
  <si>
    <t>14.09.2016 г.</t>
  </si>
  <si>
    <t>39.</t>
  </si>
  <si>
    <t>с.Прудки, ул.Лесная</t>
  </si>
  <si>
    <t>31:09:2105017:13</t>
  </si>
  <si>
    <t>25.10.2016 г.</t>
  </si>
  <si>
    <t>40.</t>
  </si>
  <si>
    <t>31:09:1311001:26</t>
  </si>
  <si>
    <t>13.12.2016 г.</t>
  </si>
  <si>
    <t>41.</t>
  </si>
  <si>
    <t>31:09:2104007:4</t>
  </si>
  <si>
    <t>42.</t>
  </si>
  <si>
    <t>31:09:2105003:5</t>
  </si>
  <si>
    <t>43.</t>
  </si>
  <si>
    <t>31:09:2104003:153</t>
  </si>
  <si>
    <t>44.</t>
  </si>
  <si>
    <t>31:09:2105011:12</t>
  </si>
  <si>
    <t>45.</t>
  </si>
  <si>
    <t>31:09:2105003:25</t>
  </si>
  <si>
    <t>46.</t>
  </si>
  <si>
    <t>31:09:1311001:388</t>
  </si>
  <si>
    <t>47.</t>
  </si>
  <si>
    <t>31:09:2104003:152</t>
  </si>
  <si>
    <t>СТ.56 Федерального Закона "О государственной регистрации недвижимости"№ 218-ФЗ от 13.07.2015 г.</t>
  </si>
  <si>
    <t>Статья 56 Федерального Закона "О государственной регистрации недвижимости"№ 218-ФЗ от 13.07.2015 г.</t>
  </si>
  <si>
    <t>48.</t>
  </si>
  <si>
    <t>31:09:2105007:7</t>
  </si>
  <si>
    <t>49.</t>
  </si>
  <si>
    <t>31:09:2104003:91</t>
  </si>
  <si>
    <t>Ст. 56 Федерального Закона "О государственной регистрации недвижимости"№ 218-ФЗ от 13.07.2015 г.</t>
  </si>
  <si>
    <t>50.</t>
  </si>
  <si>
    <t>31:09:2104006:30</t>
  </si>
  <si>
    <t>51.</t>
  </si>
  <si>
    <t>31:09:2105008:9</t>
  </si>
  <si>
    <t>52.</t>
  </si>
  <si>
    <t>31:09:2104003:50</t>
  </si>
  <si>
    <t>53.</t>
  </si>
  <si>
    <t>31:09:2104007:7</t>
  </si>
  <si>
    <t>54.</t>
  </si>
  <si>
    <t>31:09:2104009:9</t>
  </si>
  <si>
    <t>55.</t>
  </si>
  <si>
    <t>Земельный участок под детской площадкой</t>
  </si>
  <si>
    <t>31:09:2105010:48</t>
  </si>
  <si>
    <t xml:space="preserve">Постановление администрации муниципального района "Корочанский район" Белгородской области № 605 от 06.11.2018 г.   </t>
  </si>
  <si>
    <t>56.</t>
  </si>
  <si>
    <t>31:09:2105001:42</t>
  </si>
  <si>
    <t>15.08.2018 г.</t>
  </si>
  <si>
    <t>58.</t>
  </si>
  <si>
    <t>31:09:2105009:9</t>
  </si>
  <si>
    <t>57.</t>
  </si>
  <si>
    <t>06.12.2018 г.</t>
  </si>
  <si>
    <t>31:09:2105001:44</t>
  </si>
  <si>
    <t>59.</t>
  </si>
  <si>
    <t>31:09:2104007:61</t>
  </si>
  <si>
    <t>60.</t>
  </si>
  <si>
    <t>31:09:2105003:33</t>
  </si>
  <si>
    <t>61.</t>
  </si>
  <si>
    <t>31:09:2105003:35</t>
  </si>
  <si>
    <t>62.</t>
  </si>
  <si>
    <t>31:09:2105002:47</t>
  </si>
  <si>
    <t>63.</t>
  </si>
  <si>
    <t>31:09:2104008:73</t>
  </si>
  <si>
    <t>64.</t>
  </si>
  <si>
    <t>31:09:2104004:27</t>
  </si>
  <si>
    <t>11.01.2016 г.</t>
  </si>
  <si>
    <t>ФЗ "О государственной регистрации прав на недвижимое имущество и сделок с ним" № 122-ФЗ от 21.07.1997 г.; Заявление Доронина Татьяна Савельевна № 31/016/069/2015-809 от 22.12.2015 г.</t>
  </si>
  <si>
    <t>65.</t>
  </si>
  <si>
    <t>31:09:2105004:34</t>
  </si>
  <si>
    <t>66.</t>
  </si>
  <si>
    <t>31:09:2104003:4</t>
  </si>
  <si>
    <t>67.</t>
  </si>
  <si>
    <t>31:09:2105003:22</t>
  </si>
  <si>
    <t>68.</t>
  </si>
  <si>
    <t>Земельный участок для размещения кладбищ</t>
  </si>
  <si>
    <t>31:09:1311003:70</t>
  </si>
  <si>
    <t xml:space="preserve">Постановление администрации муниципального района "Корочанский район" Белгородской области № 92 от 06.03.2017 г.; Договор постоянного (бессрочного) пользования  земельным участком, являющимся государственной собственностью от 06.03.2017 г.   </t>
  </si>
  <si>
    <t>69.</t>
  </si>
  <si>
    <t>Земельный участок для ритуальной деятельности</t>
  </si>
  <si>
    <t>31:09:2105008:42</t>
  </si>
  <si>
    <t>27.03.2017 г.</t>
  </si>
  <si>
    <t>70.</t>
  </si>
  <si>
    <t>31:09:1311002:14</t>
  </si>
  <si>
    <t>71.</t>
  </si>
  <si>
    <t>31:09:1311004:83</t>
  </si>
  <si>
    <t>72.</t>
  </si>
  <si>
    <t>31:09:2105007:8</t>
  </si>
  <si>
    <t>73.</t>
  </si>
  <si>
    <t>31:09:2104007:53</t>
  </si>
  <si>
    <t>74.</t>
  </si>
  <si>
    <t>31:09:2105003:14</t>
  </si>
  <si>
    <t>75.</t>
  </si>
  <si>
    <t>31:09:2104002:31</t>
  </si>
  <si>
    <t>09.10.2019 г.</t>
  </si>
  <si>
    <t>Решение Корочанского районного суда Белгородской области от 26.02.2019 г.</t>
  </si>
  <si>
    <t>76.</t>
  </si>
  <si>
    <t>31:09:2105017:17</t>
  </si>
  <si>
    <t>77.</t>
  </si>
  <si>
    <t>31:09:1311001:60</t>
  </si>
  <si>
    <t>78.</t>
  </si>
  <si>
    <t>31:09:2105004:25</t>
  </si>
  <si>
    <t>79.</t>
  </si>
  <si>
    <t>31:09:2105007:3</t>
  </si>
  <si>
    <t>80.</t>
  </si>
  <si>
    <t>Земельный участок для ведения сельскохозяйственного производства</t>
  </si>
  <si>
    <t>х.Александровка</t>
  </si>
  <si>
    <t>31:09:1201001:41</t>
  </si>
  <si>
    <t>Апелляцеонное определение Белгородского областного суда от 26.01.2016 г.; Определение Корочанского районного суда об исправлении описки от 01.03.2016 г.; Решение Корочанского районного суда Белгородской области от 02.06.2015 г.</t>
  </si>
  <si>
    <t>81.</t>
  </si>
  <si>
    <t>с.Походное</t>
  </si>
  <si>
    <t>31:09:2104004:7</t>
  </si>
  <si>
    <t>Трактор Беларус 82.1</t>
  </si>
  <si>
    <t>309219 Белгородская область, Корочанский район, с.Проходное, ул.Центральная, д.84</t>
  </si>
  <si>
    <t>Администрация Проходенского сельского поселения</t>
  </si>
  <si>
    <t>1063120003484 24.01.2006 г.</t>
  </si>
  <si>
    <t>Решение Земского собрания № 17 от 18.07.2007 г.</t>
  </si>
  <si>
    <t>Земское собрание Проходенского сельского поселения</t>
  </si>
  <si>
    <t>82.</t>
  </si>
  <si>
    <t>31:09:2104001:12</t>
  </si>
  <si>
    <t>27.03.2020 г.</t>
  </si>
  <si>
    <t>Статья 56 Федерального закона  "о государственной регистрации недвижимости" №218-ФЗ от 13.07.2015 г. Заявление о государственной регистрации прав на недвижемое имущество №31/016/002/2020-343 от 23.03.2020 г.</t>
  </si>
  <si>
    <t>83.</t>
  </si>
  <si>
    <t>84.</t>
  </si>
  <si>
    <t>31:09:1311004:65</t>
  </si>
  <si>
    <t>85.</t>
  </si>
  <si>
    <t>31:09:2105007:29</t>
  </si>
  <si>
    <t>Ст. 56 Федерального Закона "О государственной регистрации недвижимости"№ 218-ФЗ от 13.07.2015 г. Заявление Волошкиной О.Н. 31/072/2020-4 от 19.11.2020 г.</t>
  </si>
  <si>
    <t>17.06.2010 г.</t>
  </si>
  <si>
    <t>Акт № 1 от 17.06.2010 г.</t>
  </si>
  <si>
    <t>27.06.2008 г.</t>
  </si>
  <si>
    <t>Акт № 14 от 27.06.2008 г.</t>
  </si>
  <si>
    <t>12.10.2010 г.</t>
  </si>
  <si>
    <t>Акт № 8 от 12.10.2010 г.</t>
  </si>
  <si>
    <t>25.07.2012 г.</t>
  </si>
  <si>
    <t>Акт № 2 от 25.07.2012 г.</t>
  </si>
  <si>
    <t>24.08.2012 г.</t>
  </si>
  <si>
    <t>Акт № 1 от 24.08.2012 г.</t>
  </si>
  <si>
    <t>Иное движимое имущество</t>
  </si>
  <si>
    <t>Жилой дом</t>
  </si>
  <si>
    <t>с.Прудки, ул.Редина, д.67</t>
  </si>
  <si>
    <t>31:09:2105001:198</t>
  </si>
  <si>
    <t>Решение Корочанского районного суда Белгородской области от 19.04.2018 г.</t>
  </si>
  <si>
    <t xml:space="preserve">РЕЕСТР МУНИЦИПАЛЬНОГО ИМУЩЕСТВА  </t>
  </si>
  <si>
    <t>ПРОХОДЕНСКОГО СЕЛЬСКОГО ПОСЕЛЕНИЯ МУНИЦИПАЛЬНОГО РАЙОНА "КОРОЧАНСКИЙ РАЙОН" БЕЛГОРОДСКОЙ ОБЛАСТИ</t>
  </si>
  <si>
    <t>Казна Проходенское сельское поселение</t>
  </si>
  <si>
    <t>Нежилое здание школы</t>
  </si>
  <si>
    <t>31:09:2104006:53</t>
  </si>
  <si>
    <t xml:space="preserve">Акт приема-передачи  1 от 06.04.2020 г. </t>
  </si>
  <si>
    <t>Тротуарная дорожка с.Проходное</t>
  </si>
  <si>
    <t>06.04.2020 г.</t>
  </si>
  <si>
    <t>Ограждение кладбища с.Городище</t>
  </si>
  <si>
    <t>Ограждение кладбища  с.Проходное</t>
  </si>
  <si>
    <t>Ограждение кладбища  с.Прудки</t>
  </si>
  <si>
    <t>Ограждение кладбища  х.Резниково</t>
  </si>
  <si>
    <t>Ограждение кладбища  х.Пожарный</t>
  </si>
  <si>
    <t>Основание под детскую площадку в с.Прудки, ул.Редина</t>
  </si>
  <si>
    <t>Детский игровой комплекс 1 с.Прудки, ул.Редина</t>
  </si>
  <si>
    <t>Детский игровой комплекс  с.Прудки, ул.Редина</t>
  </si>
  <si>
    <t>Резиновое покрытие детской площадки с.Прудки, ул.Редина</t>
  </si>
  <si>
    <t>Автомобиль ВАЗ 21074 (ТИК)</t>
  </si>
  <si>
    <t>Земельный участок под бывшей школой с.Проходное для размещения адм. и оф. зданий</t>
  </si>
  <si>
    <t>86.</t>
  </si>
  <si>
    <t>87.</t>
  </si>
  <si>
    <t>88.</t>
  </si>
  <si>
    <t>31:09:1311003:9</t>
  </si>
  <si>
    <t>31:09:2105007:12</t>
  </si>
  <si>
    <t>31:09:2104003:62</t>
  </si>
  <si>
    <t>с.Прудки ул.Первомайская</t>
  </si>
  <si>
    <t>с.Проходное ул.Горелая</t>
  </si>
  <si>
    <t>с.Прудки ул.Редина</t>
  </si>
  <si>
    <t>31:09:1311003:23</t>
  </si>
  <si>
    <t>Решение Корочанского районного суда Белгородской области от 09.10.2018 г.</t>
  </si>
  <si>
    <t>13.01.2020 г.</t>
  </si>
  <si>
    <t>Статья 56 Федерального закона  "о государственной регистрации недвижимости" №218-ФЗ, выдан  13.07.2015 г. Заявление о государственной регистрации прав на недвижемое имущество, №31/016/001/2019-4472, выдан 26.12.2019 г.</t>
  </si>
  <si>
    <t>Заявление Сошенко Анастасия Ильинична, № 31/016/020/2015-997, выдан 11.06.2015 г. Федеральный Закон "О государственной регистрации прав на недвижимое имущество и сделок с ним",  № 122-ФЗ, выдан 21.07.1997 г.</t>
  </si>
  <si>
    <t>27.02.2018 г.</t>
  </si>
  <si>
    <t>Заявление Сошенко Владимир Петрович, выдан 26.02.2015 г. Федеральный Закон "О государственной регистрации прав на недвижимое имущество и сделок с ним",  № 122-ФЗ, выдан 21.07.1997 г.</t>
  </si>
  <si>
    <t>27.05.2021 г.</t>
  </si>
  <si>
    <t>07.07.2020 г.</t>
  </si>
  <si>
    <t>Заявление о государственной регистрации прав на недвижимое имущество, № 31/016/002/2020-1150, выдан 04.07.2020 г. Ст.56 Федерального Закона "О государственной регистрации недвижимости",  № 218-ФЗ, выдан 13.07.2015 г.</t>
  </si>
  <si>
    <t>Заявление о государственном кадастровом учете недвижимого имущества и (или) государственной регистрации прав на недвижимое имущество, № МFС-04064/2021-35507-1, выдан 14.05.2021 г. ст.56 Федерального Закона "О государственной регистрации недвижимости",  № 218-ФЗ, выдан 13.07.2015 г.</t>
  </si>
  <si>
    <t>31.08.2018 г.</t>
  </si>
  <si>
    <t>СТ.56 Федерального Закона "О государственной регистрации недвижимости"№ 218-ФЗ от 13.07.2015 г.   Заявление Малышева Мария Ильинична, выдан 21.08.2018 г.</t>
  </si>
  <si>
    <t>29.10.2021 г.</t>
  </si>
  <si>
    <t>01.12.2021 г.</t>
  </si>
  <si>
    <t>19.11.2021 г.</t>
  </si>
  <si>
    <t>Распоряжение 35-р</t>
  </si>
  <si>
    <t>Распоряжение 37-р</t>
  </si>
  <si>
    <t>Распоряжение 34-р</t>
  </si>
  <si>
    <t>16.11.2021 г.</t>
  </si>
  <si>
    <t>Акт 1  от 16.11.2021 г.</t>
  </si>
  <si>
    <t>Акт № 3 от 31.01.13 г.</t>
  </si>
  <si>
    <t>Косилка КДН-210</t>
  </si>
  <si>
    <t>Разбрасыватель песка тракторный</t>
  </si>
  <si>
    <t xml:space="preserve">11.02.2013 г. </t>
  </si>
  <si>
    <t>Договор ВLG-022726 от 16.04.2021 г.</t>
  </si>
  <si>
    <t>2021 г.</t>
  </si>
  <si>
    <t>Договор ВLG-022719 от 31.03.2021 г.</t>
  </si>
  <si>
    <t>№  п/п</t>
  </si>
  <si>
    <t>20.11.2017 г.</t>
  </si>
  <si>
    <t>04.09.2013 г.</t>
  </si>
  <si>
    <t>30.10.2019 г.</t>
  </si>
  <si>
    <t>08.12.2018 г.</t>
  </si>
  <si>
    <t>19.11.2020 г.</t>
  </si>
  <si>
    <t>07.08.2019 г.</t>
  </si>
  <si>
    <t>Гидротехническое сооружение</t>
  </si>
  <si>
    <t>31:09:2102001:245</t>
  </si>
  <si>
    <t>89.</t>
  </si>
  <si>
    <t>31:09:2104001:10</t>
  </si>
  <si>
    <t>24.03.2022 г.</t>
  </si>
  <si>
    <t>Решение Корочанского районного суда Белгородской област, выдан 10.01.2022 г.</t>
  </si>
  <si>
    <t>с.Проходное  ул.Выгон, 33</t>
  </si>
  <si>
    <t>23.03.2018 г.</t>
  </si>
  <si>
    <t>19.12.2014 г.</t>
  </si>
  <si>
    <t>Федеральный закон "О государственном регистрации прав на недвижимое имущество и сделок с ним", №122-ФЗ, выдан 21.07.1997 г.</t>
  </si>
  <si>
    <t>18.10.2017 г.</t>
  </si>
  <si>
    <t>11.12.2017 г.</t>
  </si>
  <si>
    <t>03.10.2019 г.</t>
  </si>
  <si>
    <t>27.08.2018 г.</t>
  </si>
  <si>
    <t>Договор пожертвования от 05.10.2015 г.</t>
  </si>
  <si>
    <t>30.03.2016 г.</t>
  </si>
  <si>
    <t>12.04.2019 г.</t>
  </si>
  <si>
    <t>08.10.2018 г.</t>
  </si>
  <si>
    <t xml:space="preserve">Постановление администрации муниципального района "Корочанский район" Белгородской области № 274 от 30.04.2014 г.; Договор постоянного (бессрочного) пользования земельным участком, являющимся государственной собственностью от 30.04.2014 г.   </t>
  </si>
  <si>
    <t>14.04.2017 г.</t>
  </si>
  <si>
    <t>с.Прудки ул.Редина, 67</t>
  </si>
  <si>
    <t>с.Прудки ул.Редина, 63а</t>
  </si>
  <si>
    <t xml:space="preserve"> Федерального Закона "О государственной регистрации прав на недвижимое имущество и сделок с ним"№ 122-ФЗ от 21.07.1997 г.</t>
  </si>
  <si>
    <t>05.03.2019 г.</t>
  </si>
  <si>
    <t>29.01.2015 г.</t>
  </si>
  <si>
    <t>10.10.2018 г.</t>
  </si>
  <si>
    <t>Статья 30.2 Федеральный Закон "О государственной регистрации прав на недвижимое имущество и сделок с ним" № 122-ФЗ от 21.07.1997 г.</t>
  </si>
  <si>
    <t>10.08.2018 г.</t>
  </si>
  <si>
    <t>90.</t>
  </si>
  <si>
    <t>31:09:2105003:53</t>
  </si>
  <si>
    <t xml:space="preserve"> Заявления  о государственном кадастровом учете и (или) государственной регистрации прав, обременений объектов недвижимости, сделок с прилагаемыми документами (статьи 15, 19 Закона), № MFC-0464/2022-14380-1, выдан 22.03.2022  Ст.56 Федерального Закона "О государственной регистрации недвижимости",  № 218-ФЗ, выдан 13.07.2015 г.</t>
  </si>
  <si>
    <t>28.11.2019 г.</t>
  </si>
  <si>
    <t>09.11.2020 г.</t>
  </si>
  <si>
    <t>04.12.2019 г.</t>
  </si>
  <si>
    <t>с.Прудки ул.Молодежная, 4</t>
  </si>
  <si>
    <t>23.11.2018 г.</t>
  </si>
  <si>
    <t>15.11.2018 г.</t>
  </si>
  <si>
    <t>02.09.2019 г.</t>
  </si>
  <si>
    <t>Пункт 4 ст.30.2 Федеральный Закон "О государственной регистрации прав на недвижимое имущество и сделок с ним" № 122-ФЗ от 21.07.1997 г.</t>
  </si>
  <si>
    <t>02.12.2022 г.</t>
  </si>
  <si>
    <t>Площадка детская-спортивная с.Проходное, ул.Садовая</t>
  </si>
  <si>
    <t>Ограждение детской площадки с.Прудки</t>
  </si>
  <si>
    <t>Пешеходная дорожка с.Прудки</t>
  </si>
  <si>
    <t>2.4 Иное имущество</t>
  </si>
  <si>
    <t>Договор 2022.595865 от 24.05.2022 г.</t>
  </si>
  <si>
    <t>Договор 2022.192880 от 11.05.2022 г.</t>
  </si>
  <si>
    <t>Договор 0126300008622000022-2 от 15.07.2022 г.</t>
  </si>
  <si>
    <t>2.3  Имущество стоимостью 100 000 руб. до 200 000 руб.</t>
  </si>
  <si>
    <t>Форма 5</t>
  </si>
  <si>
    <t>СВОДНЫЙ РЕЕСТР МУНИЦИПАЛЬНОГО ИМУЩЕСТВА (акций, долей хозяйственных обществ),</t>
  </si>
  <si>
    <r>
      <t xml:space="preserve">являющегося собственностью муниципальных образований </t>
    </r>
    <r>
      <rPr>
        <b/>
        <i/>
        <sz val="14"/>
        <rFont val="Times New Roman"/>
        <family val="1"/>
        <charset val="204"/>
      </rPr>
      <t>муниципального района "Корочанский район"</t>
    </r>
  </si>
  <si>
    <t>по состоянию на 01.01.2023 года</t>
  </si>
  <si>
    <t xml:space="preserve">Наименование муниципальных образований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</si>
  <si>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</si>
  <si>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</si>
  <si>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</si>
  <si>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</si>
  <si>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(тыс.руб.)</t>
  </si>
  <si>
    <t>количество</t>
  </si>
  <si>
    <t>общая площадь кв.м</t>
  </si>
  <si>
    <t>Всего:</t>
  </si>
  <si>
    <t xml:space="preserve">в том числе казна: </t>
  </si>
  <si>
    <t>пред-прия-тия</t>
  </si>
  <si>
    <t>учреждения</t>
  </si>
  <si>
    <t xml:space="preserve">хозяйст-венные общест-ва с долей муниц. собств. </t>
  </si>
  <si>
    <t>всего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</si>
  <si>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</si>
  <si>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</si>
  <si>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</si>
  <si>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</si>
  <si>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</si>
  <si>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</si>
  <si>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Проходенское сельское поселение</t>
  </si>
  <si>
    <t>остаточная</t>
  </si>
  <si>
    <r>
      <t xml:space="preserve">Балансовая стоимость основных средств (фондов) </t>
    </r>
    <r>
      <rPr>
        <sz val="11"/>
        <color rgb="FFFF0000"/>
        <rFont val="Times New Roman"/>
        <family val="1"/>
        <charset val="204"/>
      </rPr>
      <t xml:space="preserve">тыс.руб. </t>
    </r>
    <r>
      <rPr>
        <sz val="11"/>
        <color indexed="8"/>
        <rFont val="Times New Roman"/>
        <family val="1"/>
        <charset val="204"/>
      </rPr>
      <t xml:space="preserve"> </t>
    </r>
  </si>
  <si>
    <r>
      <t xml:space="preserve">Остаточная стоимость основных средств (фондов) </t>
    </r>
    <r>
      <rPr>
        <sz val="11"/>
        <color rgb="FFFF0000"/>
        <rFont val="Times New Roman"/>
        <family val="1"/>
        <charset val="204"/>
      </rPr>
      <t xml:space="preserve">тыс.руб.  </t>
    </r>
  </si>
  <si>
    <t>Земля сельскохозяйственного назначения</t>
  </si>
  <si>
    <t>по состоянию на 1 января 2024 года</t>
  </si>
  <si>
    <t>91.</t>
  </si>
  <si>
    <t>92.</t>
  </si>
  <si>
    <t>93.</t>
  </si>
  <si>
    <t>94.</t>
  </si>
  <si>
    <t>95.</t>
  </si>
  <si>
    <t>96.</t>
  </si>
  <si>
    <t>31:09:1312003:1</t>
  </si>
  <si>
    <t>31:09:2102001:243</t>
  </si>
  <si>
    <t>31:09:2104003:158</t>
  </si>
  <si>
    <t>31:09:2104003:2</t>
  </si>
  <si>
    <t>31:09:2105004:27</t>
  </si>
  <si>
    <t>31:09:2105011:47</t>
  </si>
  <si>
    <t>ч.4  ст.56 ФЗ "О государственной регистрации недвижимости" №218-ФЗ, выдан 13.07.2015 г. Заявления о государственном кадастровом учете и (или) государственной регистрации прав, огроничений прав, обременений объектов недвижимости, сделок с прилагаемыми документами (статьи 15, 19 Закона), №МFC-0464/2023-12627-1, выдан 20.03.2023 г.</t>
  </si>
  <si>
    <t>Земельный участок для обслуживания автотранспорта</t>
  </si>
  <si>
    <t>Договор безвозмездного срочного пользования земельным участком,выдан 23.03.2023 г.   Федеральный закон  "О введении в действие Земельного кодекса Российской Федерации" № 137-ФЗ, выдан 25.10.2001 г.</t>
  </si>
  <si>
    <t>Земельный участок для гидротехнического сооружения</t>
  </si>
  <si>
    <t>Решение Корочанского районного суда Белгородской области, № б/н, выдан 10.01.2022 г.   Федеральный закон  "О введении в действие Земельного кодекса Российской Федерации" № 137-ФЗ, выдан 25.10.2001 г.</t>
  </si>
  <si>
    <t xml:space="preserve"> Заявления  о государственном кадастровом учете и (или) государственной регистрации прав, обременений объектов недвижимости, сделок с прилагаемыми документами (статьи 15, 19 Закона), № MFC-0464/2023-6257-1, выдан 09.02.2023 г. ч.4 Ст.56 Федерального Закона "О государственной регистрации недвижимости",  № 218-ФЗ, выдан 13.07.2015 г.</t>
  </si>
  <si>
    <t>ч.4  ст.56 ФЗ "О государственной регистрации недвижимости" №218-ФЗ, выдан 13.07.2015 г. Заявления о государственном кадастровом учете и (или) государственной регистрации прав, огроничений прав, обременений объектов недвижимости, сделок с прилагаемыми документами (статьи 15, 19 Закона), №МFC-0464/2023-51503-1, выдан 10.10.2023 г.</t>
  </si>
  <si>
    <t xml:space="preserve"> Ст. 56 Федерального Закона "О государственной регистрации недвижимости" № 218-ФЗ от 13.07.2015 г.</t>
  </si>
  <si>
    <t xml:space="preserve">Ст. 56 Федерального Закона "О государственной регистрации недвижимости"№ 218-ФЗ от 13.07.2015 г. </t>
  </si>
  <si>
    <t>1063120005145  26.01.2006 г.</t>
  </si>
  <si>
    <t>Объект культурного наследия. Регистрация в ЕГРП № 31-31-16/004/2013-148 от 21.01.2013 г.</t>
  </si>
  <si>
    <t>Объект культурного наследия. Регистрация в ЕГРП № 31-31-16/011/2013-181 от 27.03.2013 г.</t>
  </si>
  <si>
    <t>Объект культурного наследия. Регистрация в ЕГРП № 31-31-16/004/2013-146 от 21.01.2013 г.</t>
  </si>
  <si>
    <t>Объект культурного наследия. Регистрация в ЕГРП № 31-31-16/004/2013-150 от 21.01.2013 г.</t>
  </si>
  <si>
    <t>28.02.2022 г.</t>
  </si>
  <si>
    <t>от "27" февраля 2024 года № 46</t>
  </si>
  <si>
    <t>Площадка детская с.Городище, ул.Заяр</t>
  </si>
  <si>
    <t>Договор 1от 28.04.2023 г.</t>
  </si>
  <si>
    <t>01.09.2023 г.</t>
  </si>
  <si>
    <t>Наружное освещение ВЛ НО №1с.Прудки, ул.Редина (дет. площ.), с.Городище, ул.Заяр (дет.площад.)</t>
  </si>
  <si>
    <t>Мультимедиа проектор</t>
  </si>
  <si>
    <t xml:space="preserve"> </t>
  </si>
  <si>
    <t>Договор 3100/20660/23/42443537 от 14.11.2023 г.</t>
  </si>
  <si>
    <t>Договор аренды земельного участка№ Д0405-4564 от 25.11.2019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</si>
</sst>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00000"/>
  </numFmts>
  <fonts count="4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Times New Roman"/>
      <family val="1"/>
      <charset val="204"/>
    </font>
    <font>
      <sz val="9"/>
      <name val="Calibri"/>
      <family val="2"/>
      <scheme val="minor"/>
    </font>
    <font>
      <b/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Calibri"/>
      <family val="2"/>
      <scheme val="minor"/>
    </font>
    <font>
      <sz val="8"/>
      <color theme="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Microsoft Sans Serif"/>
      <family val="2"/>
      <charset val="204"/>
    </font>
    <font>
      <b/>
      <sz val="10"/>
      <color rgb="FFFF0000"/>
      <name val="Microsoft Sans Serif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7" fillId="0" borderId="0"/>
  </cellStyleXfs>
  <cellXfs count="279">
    <xf numFmtId="0" fontId="0" fillId="0" borderId="0" xfId="0"/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49" fontId="0" fillId="0" borderId="4" xfId="0" applyNumberFormat="1" applyBorder="1" applyAlignment="1">
      <alignment horizontal="center"/>
    </xf>
    <xf numFmtId="0" fontId="8" fillId="0" borderId="0" xfId="0" applyFont="1" applyFill="1"/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164" fontId="8" fillId="0" borderId="0" xfId="0" applyNumberFormat="1" applyFont="1" applyFill="1"/>
    <xf numFmtId="164" fontId="8" fillId="0" borderId="0" xfId="0" applyNumberFormat="1" applyFont="1" applyFill="1" applyAlignment="1">
      <alignment vertical="center"/>
    </xf>
    <xf numFmtId="0" fontId="9" fillId="0" borderId="0" xfId="0" applyFont="1" applyFill="1"/>
    <xf numFmtId="0" fontId="5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/>
    <xf numFmtId="165" fontId="1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/>
    <xf numFmtId="0" fontId="9" fillId="0" borderId="0" xfId="0" applyFont="1" applyFill="1" applyAlignment="1">
      <alignment vertical="center" wrapText="1"/>
    </xf>
    <xf numFmtId="4" fontId="18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Border="1"/>
    <xf numFmtId="164" fontId="4" fillId="0" borderId="0" xfId="0" applyNumberFormat="1" applyFont="1" applyFill="1"/>
    <xf numFmtId="4" fontId="9" fillId="0" borderId="0" xfId="0" applyNumberFormat="1" applyFont="1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2" fontId="9" fillId="0" borderId="0" xfId="0" applyNumberFormat="1" applyFont="1" applyFill="1"/>
    <xf numFmtId="164" fontId="15" fillId="0" borderId="0" xfId="0" applyNumberFormat="1" applyFont="1" applyFill="1"/>
    <xf numFmtId="0" fontId="19" fillId="0" borderId="0" xfId="0" applyFont="1" applyFill="1"/>
    <xf numFmtId="3" fontId="17" fillId="0" borderId="0" xfId="0" applyNumberFormat="1" applyFont="1" applyFill="1" applyBorder="1" applyAlignment="1">
      <alignment horizontal="center" vertical="center"/>
    </xf>
    <xf numFmtId="0" fontId="19" fillId="0" borderId="0" xfId="0" applyFont="1"/>
    <xf numFmtId="2" fontId="4" fillId="0" borderId="0" xfId="0" applyNumberFormat="1" applyFont="1" applyFill="1"/>
    <xf numFmtId="0" fontId="2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2" fontId="9" fillId="0" borderId="0" xfId="0" applyNumberFormat="1" applyFont="1" applyFill="1" applyAlignment="1">
      <alignment horizontal="center" vertical="top"/>
    </xf>
    <xf numFmtId="0" fontId="16" fillId="0" borderId="3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20" fillId="0" borderId="0" xfId="0" applyFont="1" applyFill="1"/>
    <xf numFmtId="2" fontId="4" fillId="0" borderId="0" xfId="0" applyNumberFormat="1" applyFont="1" applyFill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horizontal="right" vertical="center" wrapText="1"/>
    </xf>
    <xf numFmtId="164" fontId="8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Alignment="1">
      <alignment horizontal="right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164" fontId="32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2" fontId="9" fillId="0" borderId="0" xfId="0" applyNumberFormat="1" applyFont="1" applyFill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14" fontId="24" fillId="2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164" fontId="24" fillId="2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2" fontId="18" fillId="0" borderId="3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4" fontId="24" fillId="2" borderId="8" xfId="0" applyNumberFormat="1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/>
    </xf>
    <xf numFmtId="14" fontId="24" fillId="2" borderId="8" xfId="0" applyNumberFormat="1" applyFont="1" applyFill="1" applyBorder="1" applyAlignment="1">
      <alignment horizontal="center" vertical="center"/>
    </xf>
    <xf numFmtId="4" fontId="24" fillId="2" borderId="8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/>
    </xf>
    <xf numFmtId="2" fontId="17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/>
    </xf>
    <xf numFmtId="14" fontId="28" fillId="2" borderId="3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top" wrapText="1"/>
    </xf>
    <xf numFmtId="0" fontId="33" fillId="2" borderId="3" xfId="0" applyFont="1" applyFill="1" applyBorder="1" applyAlignment="1">
      <alignment horizontal="center"/>
    </xf>
    <xf numFmtId="2" fontId="33" fillId="2" borderId="3" xfId="0" applyNumberFormat="1" applyFont="1" applyFill="1" applyBorder="1" applyAlignment="1">
      <alignment horizontal="center"/>
    </xf>
    <xf numFmtId="2" fontId="33" fillId="2" borderId="3" xfId="0" applyNumberFormat="1" applyFont="1" applyFill="1" applyBorder="1" applyAlignment="1">
      <alignment horizontal="center" vertical="center"/>
    </xf>
    <xf numFmtId="4" fontId="28" fillId="2" borderId="3" xfId="0" applyNumberFormat="1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4" fontId="33" fillId="2" borderId="3" xfId="0" applyNumberFormat="1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center"/>
    </xf>
    <xf numFmtId="4" fontId="30" fillId="2" borderId="3" xfId="0" applyNumberFormat="1" applyFont="1" applyFill="1" applyBorder="1" applyAlignment="1">
      <alignment horizontal="center" vertical="center" wrapText="1"/>
    </xf>
    <xf numFmtId="2" fontId="30" fillId="2" borderId="3" xfId="0" applyNumberFormat="1" applyFont="1" applyFill="1" applyBorder="1" applyAlignment="1">
      <alignment horizontal="center" vertical="center" wrapText="1"/>
    </xf>
    <xf numFmtId="2" fontId="30" fillId="2" borderId="3" xfId="0" applyNumberFormat="1" applyFont="1" applyFill="1" applyBorder="1" applyAlignment="1">
      <alignment horizontal="center" vertical="center"/>
    </xf>
    <xf numFmtId="14" fontId="29" fillId="2" borderId="3" xfId="0" applyNumberFormat="1" applyFont="1" applyFill="1" applyBorder="1" applyAlignment="1">
      <alignment horizontal="center"/>
    </xf>
    <xf numFmtId="0" fontId="8" fillId="2" borderId="3" xfId="0" applyFont="1" applyFill="1" applyBorder="1"/>
    <xf numFmtId="0" fontId="35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9" fillId="2" borderId="3" xfId="0" applyNumberFormat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/>
    </xf>
    <xf numFmtId="2" fontId="28" fillId="2" borderId="3" xfId="0" applyNumberFormat="1" applyFont="1" applyFill="1" applyBorder="1" applyAlignment="1">
      <alignment horizontal="center" vertical="center"/>
    </xf>
    <xf numFmtId="14" fontId="28" fillId="2" borderId="3" xfId="0" applyNumberFormat="1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 wrapText="1"/>
    </xf>
    <xf numFmtId="0" fontId="34" fillId="2" borderId="3" xfId="0" applyFont="1" applyFill="1" applyBorder="1" applyAlignment="1">
      <alignment horizontal="center" vertical="center"/>
    </xf>
    <xf numFmtId="2" fontId="34" fillId="2" borderId="3" xfId="0" applyNumberFormat="1" applyFont="1" applyFill="1" applyBorder="1" applyAlignment="1">
      <alignment horizontal="center" vertical="center"/>
    </xf>
    <xf numFmtId="4" fontId="30" fillId="2" borderId="3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2" fontId="16" fillId="2" borderId="3" xfId="0" applyNumberFormat="1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Fill="1" applyBorder="1"/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12" fillId="0" borderId="10" xfId="0" applyFont="1" applyFill="1" applyBorder="1"/>
    <xf numFmtId="0" fontId="16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16" fillId="0" borderId="16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6" fillId="0" borderId="3" xfId="0" applyFont="1" applyFill="1" applyBorder="1"/>
    <xf numFmtId="4" fontId="16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24" fillId="0" borderId="3" xfId="0" applyFont="1" applyFill="1" applyBorder="1" applyAlignment="1">
      <alignment horizontal="center" wrapText="1"/>
    </xf>
    <xf numFmtId="4" fontId="24" fillId="0" borderId="3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 wrapText="1"/>
    </xf>
    <xf numFmtId="14" fontId="24" fillId="0" borderId="3" xfId="0" applyNumberFormat="1" applyFont="1" applyFill="1" applyBorder="1" applyAlignment="1">
      <alignment horizontal="center" vertical="center"/>
    </xf>
    <xf numFmtId="3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top" wrapText="1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horizontal="center" vertical="center" wrapText="1"/>
    </xf>
    <xf numFmtId="14" fontId="24" fillId="0" borderId="3" xfId="0" applyNumberFormat="1" applyFont="1" applyFill="1" applyBorder="1" applyAlignment="1">
      <alignment horizontal="center" vertical="center" wrapText="1"/>
    </xf>
    <xf numFmtId="164" fontId="24" fillId="0" borderId="3" xfId="0" applyNumberFormat="1" applyFont="1" applyFill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33" fillId="2" borderId="3" xfId="0" applyNumberFormat="1" applyFont="1" applyFill="1" applyBorder="1" applyAlignment="1">
      <alignment horizontal="center" vertical="center" wrapText="1"/>
    </xf>
    <xf numFmtId="2" fontId="35" fillId="2" borderId="3" xfId="0" applyNumberFormat="1" applyFont="1" applyFill="1" applyBorder="1" applyAlignment="1">
      <alignment horizontal="center" vertical="center" wrapText="1"/>
    </xf>
    <xf numFmtId="4" fontId="35" fillId="2" borderId="3" xfId="0" applyNumberFormat="1" applyFont="1" applyFill="1" applyBorder="1" applyAlignment="1">
      <alignment horizontal="center" vertical="center"/>
    </xf>
    <xf numFmtId="2" fontId="35" fillId="2" borderId="3" xfId="0" applyNumberFormat="1" applyFont="1" applyFill="1" applyBorder="1" applyAlignment="1">
      <alignment horizontal="center" vertical="center"/>
    </xf>
    <xf numFmtId="4" fontId="29" fillId="2" borderId="3" xfId="0" applyNumberFormat="1" applyFont="1" applyFill="1" applyBorder="1" applyAlignment="1">
      <alignment horizontal="center" vertical="center" wrapText="1"/>
    </xf>
    <xf numFmtId="164" fontId="28" fillId="2" borderId="3" xfId="0" applyNumberFormat="1" applyFont="1" applyFill="1" applyBorder="1" applyAlignment="1">
      <alignment horizontal="center"/>
    </xf>
    <xf numFmtId="14" fontId="33" fillId="2" borderId="3" xfId="0" applyNumberFormat="1" applyFont="1" applyFill="1" applyBorder="1" applyAlignment="1">
      <alignment horizontal="center" vertical="center" wrapText="1"/>
    </xf>
    <xf numFmtId="0" fontId="24" fillId="2" borderId="3" xfId="0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/>
    </xf>
    <xf numFmtId="0" fontId="6" fillId="0" borderId="0" xfId="0" applyFont="1"/>
    <xf numFmtId="0" fontId="38" fillId="0" borderId="0" xfId="0" applyFont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/>
    </xf>
    <xf numFmtId="0" fontId="23" fillId="0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Fill="1" applyAlignment="1">
      <alignment horizontal="center"/>
    </xf>
    <xf numFmtId="3" fontId="42" fillId="0" borderId="0" xfId="0" applyNumberFormat="1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0" fontId="43" fillId="0" borderId="0" xfId="0" applyFont="1" applyFill="1" applyBorder="1" applyAlignment="1">
      <alignment horizontal="left" vertical="top" wrapText="1"/>
    </xf>
    <xf numFmtId="0" fontId="42" fillId="0" borderId="0" xfId="0" applyFont="1"/>
    <xf numFmtId="3" fontId="42" fillId="0" borderId="0" xfId="0" applyNumberFormat="1" applyFont="1"/>
    <xf numFmtId="3" fontId="6" fillId="0" borderId="0" xfId="0" applyNumberFormat="1" applyFont="1"/>
    <xf numFmtId="0" fontId="6" fillId="0" borderId="0" xfId="0" applyFont="1" applyFill="1" applyAlignment="1">
      <alignment horizontal="center"/>
    </xf>
    <xf numFmtId="2" fontId="40" fillId="0" borderId="3" xfId="1" applyNumberFormat="1" applyFont="1" applyFill="1" applyBorder="1" applyAlignment="1">
      <alignment horizontal="center" vertical="center"/>
    </xf>
    <xf numFmtId="2" fontId="41" fillId="0" borderId="3" xfId="0" applyNumberFormat="1" applyFont="1" applyFill="1" applyBorder="1" applyAlignment="1">
      <alignment horizontal="center" vertical="center"/>
    </xf>
    <xf numFmtId="4" fontId="41" fillId="0" borderId="3" xfId="0" applyNumberFormat="1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center" vertical="center"/>
    </xf>
    <xf numFmtId="2" fontId="29" fillId="2" borderId="3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/>
    <xf numFmtId="2" fontId="6" fillId="2" borderId="3" xfId="0" applyNumberFormat="1" applyFont="1" applyFill="1" applyBorder="1" applyAlignment="1">
      <alignment horizontal="center" vertical="center" wrapText="1"/>
    </xf>
    <xf numFmtId="2" fontId="41" fillId="2" borderId="3" xfId="0" applyNumberFormat="1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 vertical="center"/>
    </xf>
    <xf numFmtId="164" fontId="24" fillId="2" borderId="3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center" vertical="center" wrapText="1"/>
    </xf>
    <xf numFmtId="0" fontId="40" fillId="2" borderId="3" xfId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38" fillId="0" borderId="0" xfId="0" applyFont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5"/>
  <sheetViews>
    <sheetView topLeftCell="A114" zoomScaleNormal="100" zoomScalePageLayoutView="110" workbookViewId="0">
      <selection activeCell="P114" sqref="P114"/>
    </sheetView>
  </sheetViews>
  <sheetFormatPr defaultRowHeight="15" x14ac:dyDescent="0.25"/>
  <cols>
    <col min="1" max="1" width="7.28515625" style="29" customWidth="1"/>
    <col min="2" max="2" width="13" style="29" customWidth="1"/>
    <col min="3" max="3" width="14" style="29" customWidth="1"/>
    <col min="4" max="4" width="9.7109375" style="29" customWidth="1"/>
    <col min="5" max="5" width="12.42578125" style="54" customWidth="1"/>
    <col min="6" max="6" width="15.140625" style="54" customWidth="1"/>
    <col min="7" max="7" width="12.42578125" style="29" customWidth="1"/>
    <col min="8" max="8" width="14.5703125" style="29" customWidth="1"/>
    <col min="9" max="9" width="11.85546875" style="29" customWidth="1"/>
    <col min="10" max="10" width="12.7109375" style="74" customWidth="1"/>
    <col min="11" max="11" width="12.42578125" style="29" customWidth="1"/>
    <col min="12" max="12" width="10.7109375" style="29" customWidth="1"/>
    <col min="13" max="13" width="16" style="29" customWidth="1"/>
    <col min="14" max="14" width="15.28515625" style="29" customWidth="1"/>
    <col min="15" max="15" width="15.140625" style="29" customWidth="1"/>
    <col min="16" max="16" width="11.85546875" style="29" customWidth="1"/>
    <col min="17" max="17" width="13.5703125" style="29" customWidth="1"/>
    <col min="18" max="16384" width="9.140625" style="29"/>
  </cols>
  <sheetData>
    <row r="1" spans="1:12" ht="15.75" x14ac:dyDescent="0.25">
      <c r="I1" s="80"/>
      <c r="J1" s="82" t="s">
        <v>62</v>
      </c>
      <c r="K1" s="80"/>
      <c r="L1" s="80"/>
    </row>
    <row r="2" spans="1:12" ht="15.75" x14ac:dyDescent="0.25">
      <c r="I2" s="80"/>
      <c r="J2" s="82" t="s">
        <v>69</v>
      </c>
      <c r="K2" s="80"/>
      <c r="L2" s="80"/>
    </row>
    <row r="3" spans="1:12" ht="15.75" x14ac:dyDescent="0.25">
      <c r="I3" s="80"/>
      <c r="J3" s="82" t="s">
        <v>40</v>
      </c>
      <c r="K3" s="80"/>
      <c r="L3" s="80"/>
    </row>
    <row r="4" spans="1:12" ht="15.75" x14ac:dyDescent="0.25">
      <c r="I4" s="83" t="s">
        <v>519</v>
      </c>
      <c r="J4" s="81"/>
      <c r="K4" s="80"/>
      <c r="L4" s="80"/>
    </row>
    <row r="5" spans="1:12" ht="16.5" customHeight="1" x14ac:dyDescent="0.25"/>
    <row r="6" spans="1:12" s="100" customFormat="1" ht="15" customHeight="1" x14ac:dyDescent="0.2">
      <c r="A6" s="254" t="s">
        <v>351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</row>
    <row r="7" spans="1:12" ht="15.75" customHeight="1" x14ac:dyDescent="0.25">
      <c r="A7" s="255" t="s">
        <v>352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15" customHeight="1" x14ac:dyDescent="0.25">
      <c r="E8" s="256" t="s">
        <v>491</v>
      </c>
      <c r="F8" s="256"/>
      <c r="G8" s="256"/>
      <c r="H8" s="256"/>
    </row>
    <row r="9" spans="1:12" ht="15.75" x14ac:dyDescent="0.25">
      <c r="F9" s="55"/>
    </row>
    <row r="10" spans="1:12" ht="15.75" x14ac:dyDescent="0.25">
      <c r="F10" s="256" t="s">
        <v>6</v>
      </c>
      <c r="G10" s="256"/>
    </row>
    <row r="11" spans="1:12" ht="15" customHeight="1" x14ac:dyDescent="0.25">
      <c r="D11" s="256" t="s">
        <v>7</v>
      </c>
      <c r="E11" s="256"/>
      <c r="F11" s="256"/>
      <c r="G11" s="256"/>
      <c r="H11" s="256"/>
    </row>
    <row r="14" spans="1:12" ht="190.5" customHeight="1" x14ac:dyDescent="0.25">
      <c r="A14" s="24" t="s">
        <v>407</v>
      </c>
      <c r="B14" s="24" t="s">
        <v>66</v>
      </c>
      <c r="C14" s="24" t="s">
        <v>1</v>
      </c>
      <c r="D14" s="24" t="s">
        <v>5</v>
      </c>
      <c r="E14" s="24" t="s">
        <v>45</v>
      </c>
      <c r="F14" s="24" t="s">
        <v>3</v>
      </c>
      <c r="G14" s="24" t="s">
        <v>10</v>
      </c>
      <c r="H14" s="24" t="s">
        <v>41</v>
      </c>
      <c r="I14" s="24" t="s">
        <v>46</v>
      </c>
      <c r="J14" s="110" t="s">
        <v>8</v>
      </c>
      <c r="K14" s="24" t="s">
        <v>9</v>
      </c>
      <c r="L14" s="24" t="s">
        <v>43</v>
      </c>
    </row>
    <row r="15" spans="1:12" ht="15" customHeight="1" x14ac:dyDescent="0.25">
      <c r="A15" s="24">
        <v>1</v>
      </c>
      <c r="B15" s="24">
        <v>2</v>
      </c>
      <c r="C15" s="24">
        <v>3</v>
      </c>
      <c r="D15" s="24">
        <v>4</v>
      </c>
      <c r="E15" s="24">
        <v>5</v>
      </c>
      <c r="F15" s="24">
        <v>6</v>
      </c>
      <c r="G15" s="24">
        <v>7</v>
      </c>
      <c r="H15" s="24">
        <v>8</v>
      </c>
      <c r="I15" s="24">
        <v>9</v>
      </c>
      <c r="J15" s="110">
        <v>10</v>
      </c>
      <c r="K15" s="24">
        <v>11</v>
      </c>
      <c r="L15" s="24">
        <v>12</v>
      </c>
    </row>
    <row r="16" spans="1:12" s="56" customFormat="1" ht="21" customHeight="1" x14ac:dyDescent="0.2">
      <c r="A16" s="257" t="s">
        <v>47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</row>
    <row r="17" spans="1:19" s="56" customFormat="1" ht="105" customHeight="1" x14ac:dyDescent="0.2">
      <c r="A17" s="210" t="s">
        <v>70</v>
      </c>
      <c r="B17" s="115" t="s">
        <v>71</v>
      </c>
      <c r="C17" s="101" t="s">
        <v>72</v>
      </c>
      <c r="D17" s="101" t="s">
        <v>73</v>
      </c>
      <c r="E17" s="195"/>
      <c r="F17" s="196">
        <v>1385.25</v>
      </c>
      <c r="G17" s="196">
        <v>1385.25</v>
      </c>
      <c r="H17" s="197">
        <v>1385.25</v>
      </c>
      <c r="I17" s="198" t="s">
        <v>74</v>
      </c>
      <c r="J17" s="101" t="s">
        <v>75</v>
      </c>
      <c r="K17" s="101" t="s">
        <v>353</v>
      </c>
      <c r="L17" s="101" t="s">
        <v>514</v>
      </c>
      <c r="M17" s="72"/>
    </row>
    <row r="18" spans="1:19" s="56" customFormat="1" ht="106.5" customHeight="1" x14ac:dyDescent="0.2">
      <c r="A18" s="210" t="s">
        <v>76</v>
      </c>
      <c r="B18" s="101" t="s">
        <v>78</v>
      </c>
      <c r="C18" s="101" t="s">
        <v>79</v>
      </c>
      <c r="D18" s="101" t="s">
        <v>80</v>
      </c>
      <c r="E18" s="195"/>
      <c r="F18" s="196">
        <v>1385.25</v>
      </c>
      <c r="G18" s="196">
        <v>1385.25</v>
      </c>
      <c r="H18" s="197">
        <v>1385.25</v>
      </c>
      <c r="I18" s="198" t="s">
        <v>81</v>
      </c>
      <c r="J18" s="101" t="s">
        <v>75</v>
      </c>
      <c r="K18" s="101" t="s">
        <v>353</v>
      </c>
      <c r="L18" s="101" t="s">
        <v>515</v>
      </c>
      <c r="M18" s="72"/>
    </row>
    <row r="19" spans="1:19" s="56" customFormat="1" ht="108" customHeight="1" x14ac:dyDescent="0.2">
      <c r="A19" s="210" t="s">
        <v>77</v>
      </c>
      <c r="B19" s="101" t="s">
        <v>82</v>
      </c>
      <c r="C19" s="101" t="s">
        <v>79</v>
      </c>
      <c r="D19" s="101" t="s">
        <v>83</v>
      </c>
      <c r="E19" s="195"/>
      <c r="F19" s="196">
        <v>1385.25</v>
      </c>
      <c r="G19" s="196">
        <v>1385.25</v>
      </c>
      <c r="H19" s="197">
        <v>1385.25</v>
      </c>
      <c r="I19" s="198" t="s">
        <v>74</v>
      </c>
      <c r="J19" s="101" t="s">
        <v>75</v>
      </c>
      <c r="K19" s="101" t="s">
        <v>353</v>
      </c>
      <c r="L19" s="101" t="s">
        <v>516</v>
      </c>
      <c r="M19" s="72"/>
    </row>
    <row r="20" spans="1:19" s="56" customFormat="1" ht="107.25" customHeight="1" x14ac:dyDescent="0.2">
      <c r="A20" s="210" t="s">
        <v>84</v>
      </c>
      <c r="B20" s="101" t="s">
        <v>85</v>
      </c>
      <c r="C20" s="101" t="s">
        <v>86</v>
      </c>
      <c r="D20" s="101" t="s">
        <v>87</v>
      </c>
      <c r="E20" s="194"/>
      <c r="F20" s="196">
        <v>1385.25</v>
      </c>
      <c r="G20" s="196">
        <v>1385.25</v>
      </c>
      <c r="H20" s="189">
        <v>1385.25</v>
      </c>
      <c r="I20" s="191" t="s">
        <v>74</v>
      </c>
      <c r="J20" s="101" t="s">
        <v>75</v>
      </c>
      <c r="K20" s="101" t="s">
        <v>353</v>
      </c>
      <c r="L20" s="101" t="s">
        <v>517</v>
      </c>
      <c r="M20" s="72"/>
    </row>
    <row r="21" spans="1:19" s="56" customFormat="1" ht="73.5" customHeight="1" x14ac:dyDescent="0.2">
      <c r="A21" s="113">
        <v>5</v>
      </c>
      <c r="B21" s="101" t="s">
        <v>414</v>
      </c>
      <c r="C21" s="186"/>
      <c r="D21" s="101" t="s">
        <v>415</v>
      </c>
      <c r="E21" s="186">
        <v>840</v>
      </c>
      <c r="F21" s="189">
        <v>143317.29</v>
      </c>
      <c r="G21" s="200">
        <v>0</v>
      </c>
      <c r="H21" s="189">
        <v>143317.29</v>
      </c>
      <c r="I21" s="191" t="s">
        <v>518</v>
      </c>
      <c r="J21" s="101" t="s">
        <v>419</v>
      </c>
      <c r="K21" s="101" t="s">
        <v>353</v>
      </c>
      <c r="L21" s="186"/>
      <c r="M21" s="72"/>
    </row>
    <row r="22" spans="1:19" s="56" customFormat="1" ht="15" customHeight="1" x14ac:dyDescent="0.2">
      <c r="A22" s="9"/>
      <c r="B22" s="104" t="s">
        <v>18</v>
      </c>
      <c r="C22" s="10"/>
      <c r="D22" s="102"/>
      <c r="E22" s="30">
        <f>E21</f>
        <v>840</v>
      </c>
      <c r="F22" s="31">
        <f>SUM(F17:F21)</f>
        <v>148858.29</v>
      </c>
      <c r="G22" s="31">
        <f>G21+G20+G19+G18+G17</f>
        <v>5541</v>
      </c>
      <c r="H22" s="31">
        <f>SUM(H17:H21)</f>
        <v>148858.29</v>
      </c>
      <c r="I22" s="102"/>
      <c r="J22" s="75"/>
      <c r="K22" s="10"/>
      <c r="L22" s="102"/>
    </row>
    <row r="23" spans="1:19" s="56" customFormat="1" ht="21.75" customHeight="1" x14ac:dyDescent="0.2">
      <c r="A23" s="257" t="s">
        <v>48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N23" s="58"/>
      <c r="O23" s="59"/>
    </row>
    <row r="24" spans="1:19" s="56" customFormat="1" ht="90.75" customHeight="1" x14ac:dyDescent="0.2">
      <c r="A24" s="113" t="s">
        <v>70</v>
      </c>
      <c r="B24" s="101" t="s">
        <v>88</v>
      </c>
      <c r="C24" s="101" t="s">
        <v>89</v>
      </c>
      <c r="D24" s="101" t="s">
        <v>90</v>
      </c>
      <c r="E24" s="199">
        <v>187.5</v>
      </c>
      <c r="F24" s="200">
        <v>3164473.13</v>
      </c>
      <c r="G24" s="200">
        <v>528706.80000000005</v>
      </c>
      <c r="H24" s="200">
        <v>2635766.33</v>
      </c>
      <c r="I24" s="198" t="s">
        <v>91</v>
      </c>
      <c r="J24" s="193" t="s">
        <v>92</v>
      </c>
      <c r="K24" s="101" t="s">
        <v>353</v>
      </c>
      <c r="L24" s="118"/>
      <c r="M24" s="72"/>
      <c r="N24" s="11"/>
      <c r="O24" s="11"/>
      <c r="P24" s="11"/>
      <c r="Q24" s="11"/>
      <c r="R24" s="11"/>
      <c r="S24" s="11"/>
    </row>
    <row r="25" spans="1:19" s="56" customFormat="1" ht="90.75" customHeight="1" x14ac:dyDescent="0.2">
      <c r="A25" s="113" t="s">
        <v>76</v>
      </c>
      <c r="B25" s="101" t="s">
        <v>93</v>
      </c>
      <c r="C25" s="101" t="s">
        <v>94</v>
      </c>
      <c r="D25" s="101" t="s">
        <v>95</v>
      </c>
      <c r="E25" s="199">
        <v>1036.0999999999999</v>
      </c>
      <c r="F25" s="194">
        <v>295167.59999999998</v>
      </c>
      <c r="G25" s="200">
        <v>295167.59999999998</v>
      </c>
      <c r="H25" s="200">
        <v>295167.59999999998</v>
      </c>
      <c r="I25" s="198" t="s">
        <v>91</v>
      </c>
      <c r="J25" s="193" t="s">
        <v>92</v>
      </c>
      <c r="K25" s="101" t="s">
        <v>353</v>
      </c>
      <c r="L25" s="117"/>
      <c r="N25" s="14"/>
      <c r="O25" s="11"/>
      <c r="P25" s="14"/>
      <c r="Q25" s="60"/>
      <c r="R25" s="11"/>
      <c r="S25" s="11"/>
    </row>
    <row r="26" spans="1:19" s="56" customFormat="1" ht="90.75" customHeight="1" x14ac:dyDescent="0.2">
      <c r="A26" s="113">
        <v>3</v>
      </c>
      <c r="B26" s="101" t="s">
        <v>354</v>
      </c>
      <c r="C26" s="101" t="s">
        <v>106</v>
      </c>
      <c r="D26" s="101" t="s">
        <v>355</v>
      </c>
      <c r="E26" s="199">
        <v>1225.9000000000001</v>
      </c>
      <c r="F26" s="200">
        <v>190000</v>
      </c>
      <c r="G26" s="200">
        <v>0</v>
      </c>
      <c r="H26" s="189">
        <v>190000</v>
      </c>
      <c r="I26" s="201" t="s">
        <v>108</v>
      </c>
      <c r="J26" s="193" t="s">
        <v>428</v>
      </c>
      <c r="K26" s="101" t="s">
        <v>353</v>
      </c>
      <c r="L26" s="117"/>
      <c r="N26" s="14"/>
      <c r="O26" s="11"/>
      <c r="P26" s="14"/>
      <c r="Q26" s="60"/>
      <c r="R26" s="11"/>
      <c r="S26" s="11"/>
    </row>
    <row r="27" spans="1:19" s="56" customFormat="1" ht="21" customHeight="1" x14ac:dyDescent="0.2">
      <c r="A27" s="105"/>
      <c r="B27" s="106" t="s">
        <v>18</v>
      </c>
      <c r="C27" s="105"/>
      <c r="D27" s="105"/>
      <c r="E27" s="107">
        <f>SUM(E24:E26)</f>
        <v>2449.5</v>
      </c>
      <c r="F27" s="107">
        <f>SUM(F24:F26)</f>
        <v>3649640.73</v>
      </c>
      <c r="G27" s="107">
        <f>SUM(G24:G26)</f>
        <v>823874.4</v>
      </c>
      <c r="H27" s="107">
        <f>SUM(H24:H26)</f>
        <v>3120933.93</v>
      </c>
      <c r="I27" s="105"/>
      <c r="J27" s="108"/>
      <c r="K27" s="101"/>
      <c r="L27" s="105"/>
      <c r="N27" s="61"/>
    </row>
    <row r="28" spans="1:19" s="56" customFormat="1" ht="23.25" customHeight="1" x14ac:dyDescent="0.2">
      <c r="A28" s="258" t="s">
        <v>49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72"/>
    </row>
    <row r="29" spans="1:19" s="56" customFormat="1" ht="77.25" customHeight="1" x14ac:dyDescent="0.2">
      <c r="A29" s="113" t="s">
        <v>70</v>
      </c>
      <c r="B29" s="115" t="s">
        <v>96</v>
      </c>
      <c r="C29" s="115" t="s">
        <v>79</v>
      </c>
      <c r="D29" s="119"/>
      <c r="E29" s="113">
        <v>452</v>
      </c>
      <c r="F29" s="116">
        <v>1675702.36</v>
      </c>
      <c r="G29" s="113">
        <v>0</v>
      </c>
      <c r="H29" s="117"/>
      <c r="I29" s="114"/>
      <c r="J29" s="115" t="s">
        <v>97</v>
      </c>
      <c r="K29" s="115" t="s">
        <v>353</v>
      </c>
      <c r="L29" s="121"/>
      <c r="M29" s="72"/>
    </row>
    <row r="30" spans="1:19" s="56" customFormat="1" ht="78.75" customHeight="1" x14ac:dyDescent="0.2">
      <c r="A30" s="113" t="s">
        <v>76</v>
      </c>
      <c r="B30" s="115" t="s">
        <v>96</v>
      </c>
      <c r="C30" s="115" t="s">
        <v>86</v>
      </c>
      <c r="D30" s="119"/>
      <c r="E30" s="113">
        <v>1831</v>
      </c>
      <c r="F30" s="116">
        <v>6108632.6799999997</v>
      </c>
      <c r="G30" s="113">
        <v>0</v>
      </c>
      <c r="H30" s="117"/>
      <c r="I30" s="114"/>
      <c r="J30" s="115" t="s">
        <v>97</v>
      </c>
      <c r="K30" s="115" t="s">
        <v>353</v>
      </c>
      <c r="L30" s="121"/>
      <c r="M30" s="72"/>
    </row>
    <row r="31" spans="1:19" s="56" customFormat="1" ht="80.25" customHeight="1" x14ac:dyDescent="0.2">
      <c r="A31" s="113" t="s">
        <v>77</v>
      </c>
      <c r="B31" s="115" t="s">
        <v>96</v>
      </c>
      <c r="C31" s="115" t="s">
        <v>98</v>
      </c>
      <c r="D31" s="119"/>
      <c r="E31" s="113">
        <v>579</v>
      </c>
      <c r="F31" s="116">
        <v>2219499.2200000002</v>
      </c>
      <c r="G31" s="113">
        <v>0</v>
      </c>
      <c r="H31" s="117"/>
      <c r="I31" s="114"/>
      <c r="J31" s="115" t="s">
        <v>97</v>
      </c>
      <c r="K31" s="115" t="s">
        <v>353</v>
      </c>
      <c r="L31" s="121"/>
      <c r="M31" s="72"/>
    </row>
    <row r="32" spans="1:19" s="56" customFormat="1" ht="80.25" customHeight="1" x14ac:dyDescent="0.2">
      <c r="A32" s="122">
        <v>4</v>
      </c>
      <c r="B32" s="123" t="s">
        <v>96</v>
      </c>
      <c r="C32" s="123" t="s">
        <v>98</v>
      </c>
      <c r="D32" s="124"/>
      <c r="E32" s="122">
        <v>2704</v>
      </c>
      <c r="F32" s="125">
        <v>10079831.310000001</v>
      </c>
      <c r="G32" s="122">
        <v>0</v>
      </c>
      <c r="H32" s="126"/>
      <c r="I32" s="127"/>
      <c r="J32" s="123" t="s">
        <v>97</v>
      </c>
      <c r="K32" s="123" t="s">
        <v>353</v>
      </c>
      <c r="L32" s="128"/>
      <c r="M32" s="72"/>
    </row>
    <row r="33" spans="1:14" s="56" customFormat="1" ht="21" customHeight="1" x14ac:dyDescent="0.2">
      <c r="A33" s="129"/>
      <c r="B33" s="130" t="s">
        <v>18</v>
      </c>
      <c r="C33" s="131"/>
      <c r="D33" s="119"/>
      <c r="E33" s="132">
        <f>SUM(E29:E32)</f>
        <v>5566</v>
      </c>
      <c r="F33" s="133">
        <f>SUM(F29:F32)</f>
        <v>20083665.57</v>
      </c>
      <c r="G33" s="134">
        <v>0</v>
      </c>
      <c r="H33" s="119"/>
      <c r="I33" s="135"/>
      <c r="J33" s="136"/>
      <c r="K33" s="131"/>
      <c r="L33" s="119"/>
      <c r="M33" s="72"/>
    </row>
    <row r="34" spans="1:14" s="56" customFormat="1" ht="30" customHeight="1" x14ac:dyDescent="0.2">
      <c r="A34" s="257" t="s">
        <v>64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72"/>
    </row>
    <row r="35" spans="1:14" s="56" customFormat="1" ht="78" customHeight="1" x14ac:dyDescent="0.2">
      <c r="A35" s="113">
        <v>1</v>
      </c>
      <c r="B35" s="101" t="s">
        <v>347</v>
      </c>
      <c r="C35" s="101" t="s">
        <v>348</v>
      </c>
      <c r="D35" s="101" t="s">
        <v>349</v>
      </c>
      <c r="E35" s="199">
        <v>32.6</v>
      </c>
      <c r="F35" s="200">
        <v>293062.26</v>
      </c>
      <c r="G35" s="200">
        <v>0</v>
      </c>
      <c r="H35" s="189">
        <v>293062.26</v>
      </c>
      <c r="I35" s="198" t="s">
        <v>256</v>
      </c>
      <c r="J35" s="101" t="s">
        <v>350</v>
      </c>
      <c r="K35" s="101" t="s">
        <v>353</v>
      </c>
      <c r="L35" s="187"/>
      <c r="M35" s="72"/>
    </row>
    <row r="36" spans="1:14" s="56" customFormat="1" ht="24" customHeight="1" x14ac:dyDescent="0.2">
      <c r="A36" s="113"/>
      <c r="B36" s="138" t="s">
        <v>18</v>
      </c>
      <c r="C36" s="131"/>
      <c r="D36" s="119"/>
      <c r="E36" s="139">
        <v>32.6</v>
      </c>
      <c r="F36" s="139">
        <f>F35</f>
        <v>293062.26</v>
      </c>
      <c r="G36" s="139">
        <v>0</v>
      </c>
      <c r="H36" s="139">
        <f>H35</f>
        <v>293062.26</v>
      </c>
      <c r="I36" s="135"/>
      <c r="J36" s="136"/>
      <c r="K36" s="131"/>
      <c r="L36" s="137"/>
      <c r="M36" s="72"/>
    </row>
    <row r="37" spans="1:14" s="56" customFormat="1" ht="24.75" customHeight="1" x14ac:dyDescent="0.2">
      <c r="A37" s="257" t="s">
        <v>65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72"/>
    </row>
    <row r="38" spans="1:14" s="56" customFormat="1" ht="152.25" customHeight="1" x14ac:dyDescent="0.2">
      <c r="A38" s="24" t="s">
        <v>2</v>
      </c>
      <c r="B38" s="24" t="s">
        <v>52</v>
      </c>
      <c r="C38" s="24" t="s">
        <v>53</v>
      </c>
      <c r="D38" s="24" t="s">
        <v>54</v>
      </c>
      <c r="E38" s="24" t="s">
        <v>59</v>
      </c>
      <c r="F38" s="24" t="s">
        <v>57</v>
      </c>
      <c r="G38" s="24" t="s">
        <v>55</v>
      </c>
      <c r="H38" s="24" t="s">
        <v>58</v>
      </c>
      <c r="I38" s="24" t="s">
        <v>46</v>
      </c>
      <c r="J38" s="110" t="s">
        <v>8</v>
      </c>
      <c r="K38" s="24" t="s">
        <v>9</v>
      </c>
      <c r="L38" s="110" t="s">
        <v>56</v>
      </c>
      <c r="M38" s="84"/>
      <c r="N38" s="84"/>
    </row>
    <row r="39" spans="1:14" s="56" customFormat="1" ht="197.25" customHeight="1" x14ac:dyDescent="0.2">
      <c r="A39" s="113" t="s">
        <v>70</v>
      </c>
      <c r="B39" s="101" t="s">
        <v>99</v>
      </c>
      <c r="C39" s="101" t="s">
        <v>89</v>
      </c>
      <c r="D39" s="101" t="s">
        <v>100</v>
      </c>
      <c r="E39" s="186">
        <v>531</v>
      </c>
      <c r="F39" s="189">
        <v>298315.8</v>
      </c>
      <c r="G39" s="190" t="s">
        <v>101</v>
      </c>
      <c r="H39" s="189">
        <v>298315.8</v>
      </c>
      <c r="I39" s="191" t="s">
        <v>102</v>
      </c>
      <c r="J39" s="101" t="s">
        <v>103</v>
      </c>
      <c r="K39" s="101" t="s">
        <v>353</v>
      </c>
      <c r="L39" s="188"/>
      <c r="M39" s="72"/>
      <c r="N39" s="57"/>
    </row>
    <row r="40" spans="1:14" s="56" customFormat="1" ht="197.25" customHeight="1" x14ac:dyDescent="0.2">
      <c r="A40" s="113" t="s">
        <v>76</v>
      </c>
      <c r="B40" s="101" t="s">
        <v>104</v>
      </c>
      <c r="C40" s="101" t="s">
        <v>94</v>
      </c>
      <c r="D40" s="101" t="s">
        <v>105</v>
      </c>
      <c r="E40" s="192">
        <v>3735</v>
      </c>
      <c r="F40" s="189">
        <v>897520.5</v>
      </c>
      <c r="G40" s="190" t="s">
        <v>101</v>
      </c>
      <c r="H40" s="189">
        <v>897520.5</v>
      </c>
      <c r="I40" s="191" t="s">
        <v>429</v>
      </c>
      <c r="J40" s="193" t="s">
        <v>103</v>
      </c>
      <c r="K40" s="101" t="s">
        <v>353</v>
      </c>
      <c r="L40" s="188"/>
      <c r="M40" s="72"/>
      <c r="N40" s="57"/>
    </row>
    <row r="41" spans="1:14" s="56" customFormat="1" ht="95.25" customHeight="1" x14ac:dyDescent="0.2">
      <c r="A41" s="113" t="s">
        <v>77</v>
      </c>
      <c r="B41" s="101" t="s">
        <v>369</v>
      </c>
      <c r="C41" s="101" t="s">
        <v>106</v>
      </c>
      <c r="D41" s="101" t="s">
        <v>107</v>
      </c>
      <c r="E41" s="192">
        <v>2436</v>
      </c>
      <c r="F41" s="189">
        <v>1268181.6000000001</v>
      </c>
      <c r="G41" s="190" t="s">
        <v>101</v>
      </c>
      <c r="H41" s="189">
        <v>1268181.6000000001</v>
      </c>
      <c r="I41" s="191" t="s">
        <v>108</v>
      </c>
      <c r="J41" s="193" t="s">
        <v>109</v>
      </c>
      <c r="K41" s="101" t="s">
        <v>353</v>
      </c>
      <c r="L41" s="188"/>
      <c r="M41" s="72"/>
      <c r="N41" s="57"/>
    </row>
    <row r="42" spans="1:14" s="56" customFormat="1" ht="241.5" customHeight="1" x14ac:dyDescent="0.2">
      <c r="A42" s="113" t="s">
        <v>84</v>
      </c>
      <c r="B42" s="101" t="s">
        <v>110</v>
      </c>
      <c r="C42" s="101" t="s">
        <v>162</v>
      </c>
      <c r="D42" s="101" t="s">
        <v>111</v>
      </c>
      <c r="E42" s="192">
        <v>25081</v>
      </c>
      <c r="F42" s="189">
        <v>38906.870000000003</v>
      </c>
      <c r="G42" s="190" t="s">
        <v>101</v>
      </c>
      <c r="H42" s="189">
        <v>38906.870000000003</v>
      </c>
      <c r="I42" s="191" t="s">
        <v>112</v>
      </c>
      <c r="J42" s="101" t="s">
        <v>432</v>
      </c>
      <c r="K42" s="101" t="s">
        <v>353</v>
      </c>
      <c r="L42" s="118"/>
      <c r="M42" s="72"/>
      <c r="N42" s="57"/>
    </row>
    <row r="43" spans="1:14" s="56" customFormat="1" ht="215.25" customHeight="1" x14ac:dyDescent="0.2">
      <c r="A43" s="113" t="s">
        <v>113</v>
      </c>
      <c r="B43" s="101" t="s">
        <v>114</v>
      </c>
      <c r="C43" s="101" t="s">
        <v>79</v>
      </c>
      <c r="D43" s="101" t="s">
        <v>115</v>
      </c>
      <c r="E43" s="192">
        <v>15171</v>
      </c>
      <c r="F43" s="189">
        <v>38556.050000000003</v>
      </c>
      <c r="G43" s="190" t="s">
        <v>101</v>
      </c>
      <c r="H43" s="189">
        <v>38556.050000000003</v>
      </c>
      <c r="I43" s="191" t="s">
        <v>116</v>
      </c>
      <c r="J43" s="101" t="s">
        <v>117</v>
      </c>
      <c r="K43" s="101" t="s">
        <v>353</v>
      </c>
      <c r="L43" s="118"/>
      <c r="M43" s="72"/>
      <c r="N43" s="57"/>
    </row>
    <row r="44" spans="1:14" s="56" customFormat="1" ht="218.25" customHeight="1" x14ac:dyDescent="0.2">
      <c r="A44" s="113" t="s">
        <v>118</v>
      </c>
      <c r="B44" s="101" t="s">
        <v>114</v>
      </c>
      <c r="C44" s="101" t="s">
        <v>98</v>
      </c>
      <c r="D44" s="101" t="s">
        <v>119</v>
      </c>
      <c r="E44" s="192">
        <v>2008</v>
      </c>
      <c r="F44" s="189">
        <v>38090.080000000002</v>
      </c>
      <c r="G44" s="190" t="s">
        <v>101</v>
      </c>
      <c r="H44" s="189">
        <v>38090.080000000002</v>
      </c>
      <c r="I44" s="191" t="s">
        <v>116</v>
      </c>
      <c r="J44" s="193" t="s">
        <v>117</v>
      </c>
      <c r="K44" s="101" t="s">
        <v>353</v>
      </c>
      <c r="L44" s="118"/>
      <c r="M44" s="72"/>
      <c r="N44" s="57"/>
    </row>
    <row r="45" spans="1:14" s="56" customFormat="1" ht="218.25" customHeight="1" x14ac:dyDescent="0.2">
      <c r="A45" s="113" t="s">
        <v>120</v>
      </c>
      <c r="B45" s="101" t="s">
        <v>114</v>
      </c>
      <c r="C45" s="101" t="s">
        <v>121</v>
      </c>
      <c r="D45" s="101" t="s">
        <v>122</v>
      </c>
      <c r="E45" s="192">
        <v>2497</v>
      </c>
      <c r="F45" s="189">
        <v>38107.39</v>
      </c>
      <c r="G45" s="190" t="s">
        <v>101</v>
      </c>
      <c r="H45" s="189">
        <v>38107.39</v>
      </c>
      <c r="I45" s="191" t="s">
        <v>116</v>
      </c>
      <c r="J45" s="101" t="s">
        <v>117</v>
      </c>
      <c r="K45" s="101" t="s">
        <v>353</v>
      </c>
      <c r="L45" s="118"/>
      <c r="M45" s="72"/>
      <c r="N45" s="57"/>
    </row>
    <row r="46" spans="1:14" s="56" customFormat="1" ht="124.5" customHeight="1" x14ac:dyDescent="0.2">
      <c r="A46" s="113" t="s">
        <v>123</v>
      </c>
      <c r="B46" s="101" t="s">
        <v>124</v>
      </c>
      <c r="C46" s="101" t="s">
        <v>125</v>
      </c>
      <c r="D46" s="101" t="s">
        <v>126</v>
      </c>
      <c r="E46" s="186">
        <v>940</v>
      </c>
      <c r="F46" s="189">
        <v>75463.199999999997</v>
      </c>
      <c r="G46" s="190" t="s">
        <v>101</v>
      </c>
      <c r="H46" s="189">
        <v>75463.199999999997</v>
      </c>
      <c r="I46" s="191" t="s">
        <v>127</v>
      </c>
      <c r="J46" s="101" t="s">
        <v>131</v>
      </c>
      <c r="K46" s="101" t="s">
        <v>353</v>
      </c>
      <c r="L46" s="118"/>
      <c r="M46" s="72"/>
      <c r="N46" s="57"/>
    </row>
    <row r="47" spans="1:14" s="56" customFormat="1" ht="115.5" customHeight="1" x14ac:dyDescent="0.2">
      <c r="A47" s="113" t="s">
        <v>128</v>
      </c>
      <c r="B47" s="101" t="s">
        <v>124</v>
      </c>
      <c r="C47" s="101" t="s">
        <v>79</v>
      </c>
      <c r="D47" s="101" t="s">
        <v>129</v>
      </c>
      <c r="E47" s="192">
        <v>1911</v>
      </c>
      <c r="F47" s="189">
        <v>153415.07999999999</v>
      </c>
      <c r="G47" s="190" t="s">
        <v>101</v>
      </c>
      <c r="H47" s="189">
        <v>153415.07999999999</v>
      </c>
      <c r="I47" s="191" t="s">
        <v>130</v>
      </c>
      <c r="J47" s="101" t="s">
        <v>131</v>
      </c>
      <c r="K47" s="101" t="s">
        <v>353</v>
      </c>
      <c r="L47" s="118"/>
      <c r="M47" s="72"/>
      <c r="N47" s="57"/>
    </row>
    <row r="48" spans="1:14" s="56" customFormat="1" ht="218.25" customHeight="1" x14ac:dyDescent="0.2">
      <c r="A48" s="113" t="s">
        <v>132</v>
      </c>
      <c r="B48" s="101" t="s">
        <v>124</v>
      </c>
      <c r="C48" s="101" t="s">
        <v>133</v>
      </c>
      <c r="D48" s="101" t="s">
        <v>134</v>
      </c>
      <c r="E48" s="192">
        <v>1150</v>
      </c>
      <c r="F48" s="189">
        <v>73680.5</v>
      </c>
      <c r="G48" s="190" t="s">
        <v>101</v>
      </c>
      <c r="H48" s="189">
        <v>73680.5</v>
      </c>
      <c r="I48" s="191" t="s">
        <v>135</v>
      </c>
      <c r="J48" s="101" t="s">
        <v>131</v>
      </c>
      <c r="K48" s="101" t="s">
        <v>353</v>
      </c>
      <c r="L48" s="118"/>
      <c r="M48" s="72"/>
      <c r="N48" s="57"/>
    </row>
    <row r="49" spans="1:14" s="56" customFormat="1" ht="218.25" customHeight="1" x14ac:dyDescent="0.2">
      <c r="A49" s="113" t="s">
        <v>136</v>
      </c>
      <c r="B49" s="101" t="s">
        <v>124</v>
      </c>
      <c r="C49" s="101" t="s">
        <v>86</v>
      </c>
      <c r="D49" s="101" t="s">
        <v>137</v>
      </c>
      <c r="E49" s="192">
        <v>1141</v>
      </c>
      <c r="F49" s="189">
        <v>73103.87</v>
      </c>
      <c r="G49" s="190" t="s">
        <v>101</v>
      </c>
      <c r="H49" s="189">
        <v>73103.87</v>
      </c>
      <c r="I49" s="191" t="s">
        <v>138</v>
      </c>
      <c r="J49" s="101" t="s">
        <v>131</v>
      </c>
      <c r="K49" s="101" t="s">
        <v>353</v>
      </c>
      <c r="L49" s="118"/>
      <c r="M49" s="72"/>
      <c r="N49" s="57"/>
    </row>
    <row r="50" spans="1:14" s="56" customFormat="1" ht="218.25" customHeight="1" x14ac:dyDescent="0.2">
      <c r="A50" s="113" t="s">
        <v>140</v>
      </c>
      <c r="B50" s="101" t="s">
        <v>124</v>
      </c>
      <c r="C50" s="101" t="s">
        <v>86</v>
      </c>
      <c r="D50" s="101" t="s">
        <v>139</v>
      </c>
      <c r="E50" s="186">
        <v>469</v>
      </c>
      <c r="F50" s="189">
        <v>30048.83</v>
      </c>
      <c r="G50" s="190" t="s">
        <v>101</v>
      </c>
      <c r="H50" s="189">
        <v>30048.83</v>
      </c>
      <c r="I50" s="191" t="s">
        <v>138</v>
      </c>
      <c r="J50" s="101" t="s">
        <v>131</v>
      </c>
      <c r="K50" s="101" t="s">
        <v>353</v>
      </c>
      <c r="L50" s="118"/>
      <c r="M50" s="72"/>
      <c r="N50" s="57"/>
    </row>
    <row r="51" spans="1:14" s="56" customFormat="1" ht="218.25" customHeight="1" x14ac:dyDescent="0.2">
      <c r="A51" s="113" t="s">
        <v>141</v>
      </c>
      <c r="B51" s="101" t="s">
        <v>124</v>
      </c>
      <c r="C51" s="101" t="s">
        <v>86</v>
      </c>
      <c r="D51" s="101" t="s">
        <v>142</v>
      </c>
      <c r="E51" s="192">
        <v>3000</v>
      </c>
      <c r="F51" s="189">
        <v>192210</v>
      </c>
      <c r="G51" s="190" t="s">
        <v>101</v>
      </c>
      <c r="H51" s="189">
        <v>192210</v>
      </c>
      <c r="I51" s="191" t="s">
        <v>143</v>
      </c>
      <c r="J51" s="101" t="s">
        <v>131</v>
      </c>
      <c r="K51" s="101" t="s">
        <v>353</v>
      </c>
      <c r="L51" s="118"/>
      <c r="M51" s="72"/>
      <c r="N51" s="57"/>
    </row>
    <row r="52" spans="1:14" s="56" customFormat="1" ht="218.25" customHeight="1" x14ac:dyDescent="0.2">
      <c r="A52" s="113" t="s">
        <v>144</v>
      </c>
      <c r="B52" s="101" t="s">
        <v>124</v>
      </c>
      <c r="C52" s="101" t="s">
        <v>86</v>
      </c>
      <c r="D52" s="101" t="s">
        <v>145</v>
      </c>
      <c r="E52" s="186">
        <v>995</v>
      </c>
      <c r="F52" s="189">
        <v>63749.65</v>
      </c>
      <c r="G52" s="190" t="s">
        <v>101</v>
      </c>
      <c r="H52" s="189">
        <v>63749.65</v>
      </c>
      <c r="I52" s="191" t="s">
        <v>146</v>
      </c>
      <c r="J52" s="101" t="s">
        <v>131</v>
      </c>
      <c r="K52" s="101" t="s">
        <v>353</v>
      </c>
      <c r="L52" s="118"/>
      <c r="M52" s="72"/>
      <c r="N52" s="57"/>
    </row>
    <row r="53" spans="1:14" s="56" customFormat="1" ht="218.25" customHeight="1" x14ac:dyDescent="0.2">
      <c r="A53" s="113" t="s">
        <v>147</v>
      </c>
      <c r="B53" s="115" t="s">
        <v>124</v>
      </c>
      <c r="C53" s="115" t="s">
        <v>72</v>
      </c>
      <c r="D53" s="115" t="s">
        <v>148</v>
      </c>
      <c r="E53" s="244">
        <v>1900</v>
      </c>
      <c r="F53" s="245">
        <v>118693</v>
      </c>
      <c r="G53" s="246" t="s">
        <v>101</v>
      </c>
      <c r="H53" s="245">
        <v>118693</v>
      </c>
      <c r="I53" s="114" t="s">
        <v>409</v>
      </c>
      <c r="J53" s="115" t="s">
        <v>131</v>
      </c>
      <c r="K53" s="115" t="s">
        <v>353</v>
      </c>
      <c r="L53" s="118"/>
      <c r="M53" s="72"/>
      <c r="N53" s="57"/>
    </row>
    <row r="54" spans="1:14" s="56" customFormat="1" ht="218.25" customHeight="1" x14ac:dyDescent="0.2">
      <c r="A54" s="113" t="s">
        <v>149</v>
      </c>
      <c r="B54" s="101" t="s">
        <v>124</v>
      </c>
      <c r="C54" s="101" t="s">
        <v>79</v>
      </c>
      <c r="D54" s="101" t="s">
        <v>150</v>
      </c>
      <c r="E54" s="192">
        <v>1812</v>
      </c>
      <c r="F54" s="189">
        <v>145467.35999999999</v>
      </c>
      <c r="G54" s="190" t="s">
        <v>101</v>
      </c>
      <c r="H54" s="189">
        <v>145467.35999999999</v>
      </c>
      <c r="I54" s="191" t="s">
        <v>151</v>
      </c>
      <c r="J54" s="101" t="s">
        <v>131</v>
      </c>
      <c r="K54" s="101" t="s">
        <v>353</v>
      </c>
      <c r="L54" s="119"/>
      <c r="M54" s="72"/>
      <c r="N54" s="57"/>
    </row>
    <row r="55" spans="1:14" s="56" customFormat="1" ht="218.25" customHeight="1" x14ac:dyDescent="0.2">
      <c r="A55" s="113" t="s">
        <v>152</v>
      </c>
      <c r="B55" s="101" t="s">
        <v>124</v>
      </c>
      <c r="C55" s="101" t="s">
        <v>79</v>
      </c>
      <c r="D55" s="101" t="s">
        <v>153</v>
      </c>
      <c r="E55" s="192">
        <v>2820</v>
      </c>
      <c r="F55" s="189">
        <v>226389.6</v>
      </c>
      <c r="G55" s="190" t="s">
        <v>101</v>
      </c>
      <c r="H55" s="189">
        <v>226389.6</v>
      </c>
      <c r="I55" s="191" t="s">
        <v>151</v>
      </c>
      <c r="J55" s="101" t="s">
        <v>131</v>
      </c>
      <c r="K55" s="101" t="s">
        <v>353</v>
      </c>
      <c r="L55" s="119"/>
      <c r="M55" s="72"/>
      <c r="N55" s="57"/>
    </row>
    <row r="56" spans="1:14" s="56" customFormat="1" ht="218.25" customHeight="1" x14ac:dyDescent="0.2">
      <c r="A56" s="113" t="s">
        <v>154</v>
      </c>
      <c r="B56" s="101" t="s">
        <v>124</v>
      </c>
      <c r="C56" s="101" t="s">
        <v>79</v>
      </c>
      <c r="D56" s="101" t="s">
        <v>155</v>
      </c>
      <c r="E56" s="192">
        <v>1577</v>
      </c>
      <c r="F56" s="189">
        <v>126601.56</v>
      </c>
      <c r="G56" s="190" t="s">
        <v>101</v>
      </c>
      <c r="H56" s="189">
        <v>126601.56</v>
      </c>
      <c r="I56" s="191" t="s">
        <v>151</v>
      </c>
      <c r="J56" s="101" t="s">
        <v>131</v>
      </c>
      <c r="K56" s="101" t="s">
        <v>353</v>
      </c>
      <c r="L56" s="119"/>
      <c r="M56" s="72"/>
      <c r="N56" s="57"/>
    </row>
    <row r="57" spans="1:14" s="56" customFormat="1" ht="218.25" customHeight="1" x14ac:dyDescent="0.2">
      <c r="A57" s="113" t="s">
        <v>156</v>
      </c>
      <c r="B57" s="101" t="s">
        <v>124</v>
      </c>
      <c r="C57" s="101" t="s">
        <v>86</v>
      </c>
      <c r="D57" s="101" t="s">
        <v>157</v>
      </c>
      <c r="E57" s="192">
        <v>3088</v>
      </c>
      <c r="F57" s="189">
        <v>197848.16</v>
      </c>
      <c r="G57" s="190" t="s">
        <v>101</v>
      </c>
      <c r="H57" s="189">
        <v>197848.16</v>
      </c>
      <c r="I57" s="191" t="s">
        <v>158</v>
      </c>
      <c r="J57" s="193" t="s">
        <v>131</v>
      </c>
      <c r="K57" s="101" t="s">
        <v>353</v>
      </c>
      <c r="L57" s="119"/>
      <c r="M57" s="72"/>
      <c r="N57" s="57"/>
    </row>
    <row r="58" spans="1:14" s="56" customFormat="1" ht="218.25" customHeight="1" x14ac:dyDescent="0.2">
      <c r="A58" s="113" t="s">
        <v>159</v>
      </c>
      <c r="B58" s="101" t="s">
        <v>124</v>
      </c>
      <c r="C58" s="101" t="s">
        <v>125</v>
      </c>
      <c r="D58" s="101" t="s">
        <v>160</v>
      </c>
      <c r="E58" s="192">
        <v>1767</v>
      </c>
      <c r="F58" s="189">
        <v>141854.76</v>
      </c>
      <c r="G58" s="190" t="s">
        <v>101</v>
      </c>
      <c r="H58" s="189">
        <v>141854.76</v>
      </c>
      <c r="I58" s="191" t="s">
        <v>127</v>
      </c>
      <c r="J58" s="101" t="s">
        <v>131</v>
      </c>
      <c r="K58" s="101" t="s">
        <v>353</v>
      </c>
      <c r="L58" s="119"/>
      <c r="M58" s="72"/>
      <c r="N58" s="57"/>
    </row>
    <row r="59" spans="1:14" s="56" customFormat="1" ht="218.25" customHeight="1" x14ac:dyDescent="0.2">
      <c r="A59" s="113" t="s">
        <v>161</v>
      </c>
      <c r="B59" s="101" t="s">
        <v>124</v>
      </c>
      <c r="C59" s="101" t="s">
        <v>162</v>
      </c>
      <c r="D59" s="101" t="s">
        <v>163</v>
      </c>
      <c r="E59" s="192">
        <v>1650</v>
      </c>
      <c r="F59" s="189">
        <v>132462</v>
      </c>
      <c r="G59" s="190" t="s">
        <v>101</v>
      </c>
      <c r="H59" s="189">
        <v>132462</v>
      </c>
      <c r="I59" s="191" t="s">
        <v>164</v>
      </c>
      <c r="J59" s="101" t="s">
        <v>131</v>
      </c>
      <c r="K59" s="101" t="s">
        <v>353</v>
      </c>
      <c r="L59" s="119"/>
      <c r="M59" s="72"/>
      <c r="N59" s="57"/>
    </row>
    <row r="60" spans="1:14" s="56" customFormat="1" ht="218.25" customHeight="1" x14ac:dyDescent="0.2">
      <c r="A60" s="113" t="s">
        <v>165</v>
      </c>
      <c r="B60" s="101" t="s">
        <v>124</v>
      </c>
      <c r="C60" s="101" t="s">
        <v>86</v>
      </c>
      <c r="D60" s="101" t="s">
        <v>166</v>
      </c>
      <c r="E60" s="192">
        <v>2486</v>
      </c>
      <c r="F60" s="189">
        <v>159278.01999999999</v>
      </c>
      <c r="G60" s="190" t="s">
        <v>101</v>
      </c>
      <c r="H60" s="189">
        <v>159278.01999999999</v>
      </c>
      <c r="I60" s="191" t="s">
        <v>167</v>
      </c>
      <c r="J60" s="101" t="s">
        <v>131</v>
      </c>
      <c r="K60" s="101" t="s">
        <v>353</v>
      </c>
      <c r="L60" s="119"/>
      <c r="M60" s="72"/>
      <c r="N60" s="57"/>
    </row>
    <row r="61" spans="1:14" s="56" customFormat="1" ht="218.25" customHeight="1" x14ac:dyDescent="0.2">
      <c r="A61" s="113" t="s">
        <v>168</v>
      </c>
      <c r="B61" s="101" t="s">
        <v>124</v>
      </c>
      <c r="C61" s="101" t="s">
        <v>79</v>
      </c>
      <c r="D61" s="101" t="s">
        <v>169</v>
      </c>
      <c r="E61" s="186">
        <v>700</v>
      </c>
      <c r="F61" s="189">
        <v>56196</v>
      </c>
      <c r="G61" s="190" t="s">
        <v>101</v>
      </c>
      <c r="H61" s="189">
        <v>56196</v>
      </c>
      <c r="I61" s="191" t="s">
        <v>170</v>
      </c>
      <c r="J61" s="101" t="s">
        <v>131</v>
      </c>
      <c r="K61" s="101" t="s">
        <v>353</v>
      </c>
      <c r="L61" s="119"/>
      <c r="M61" s="72"/>
      <c r="N61" s="57"/>
    </row>
    <row r="62" spans="1:14" s="56" customFormat="1" ht="218.25" customHeight="1" x14ac:dyDescent="0.2">
      <c r="A62" s="113" t="s">
        <v>171</v>
      </c>
      <c r="B62" s="101" t="s">
        <v>124</v>
      </c>
      <c r="C62" s="101" t="s">
        <v>79</v>
      </c>
      <c r="D62" s="101" t="s">
        <v>172</v>
      </c>
      <c r="E62" s="192">
        <v>2400</v>
      </c>
      <c r="F62" s="189">
        <v>192672</v>
      </c>
      <c r="G62" s="190" t="s">
        <v>101</v>
      </c>
      <c r="H62" s="189">
        <v>192672</v>
      </c>
      <c r="I62" s="191" t="s">
        <v>173</v>
      </c>
      <c r="J62" s="101" t="s">
        <v>131</v>
      </c>
      <c r="K62" s="101" t="s">
        <v>353</v>
      </c>
      <c r="L62" s="119"/>
      <c r="M62" s="72"/>
      <c r="N62" s="57"/>
    </row>
    <row r="63" spans="1:14" s="56" customFormat="1" ht="218.25" customHeight="1" x14ac:dyDescent="0.2">
      <c r="A63" s="113" t="s">
        <v>174</v>
      </c>
      <c r="B63" s="101" t="s">
        <v>124</v>
      </c>
      <c r="C63" s="101" t="s">
        <v>86</v>
      </c>
      <c r="D63" s="101" t="s">
        <v>175</v>
      </c>
      <c r="E63" s="192">
        <v>1000</v>
      </c>
      <c r="F63" s="189">
        <v>64070</v>
      </c>
      <c r="G63" s="190" t="s">
        <v>101</v>
      </c>
      <c r="H63" s="189">
        <v>64070</v>
      </c>
      <c r="I63" s="191" t="s">
        <v>176</v>
      </c>
      <c r="J63" s="101" t="s">
        <v>131</v>
      </c>
      <c r="K63" s="101" t="s">
        <v>353</v>
      </c>
      <c r="L63" s="119"/>
      <c r="M63" s="72"/>
      <c r="N63" s="57"/>
    </row>
    <row r="64" spans="1:14" s="56" customFormat="1" ht="218.25" customHeight="1" x14ac:dyDescent="0.2">
      <c r="A64" s="113" t="s">
        <v>177</v>
      </c>
      <c r="B64" s="101" t="s">
        <v>124</v>
      </c>
      <c r="C64" s="101" t="s">
        <v>79</v>
      </c>
      <c r="D64" s="101" t="s">
        <v>178</v>
      </c>
      <c r="E64" s="192">
        <v>2500</v>
      </c>
      <c r="F64" s="189">
        <v>200700</v>
      </c>
      <c r="G64" s="190" t="s">
        <v>101</v>
      </c>
      <c r="H64" s="189">
        <v>200700</v>
      </c>
      <c r="I64" s="191" t="s">
        <v>179</v>
      </c>
      <c r="J64" s="193" t="s">
        <v>131</v>
      </c>
      <c r="K64" s="101" t="s">
        <v>353</v>
      </c>
      <c r="L64" s="119"/>
      <c r="M64" s="72"/>
      <c r="N64" s="57"/>
    </row>
    <row r="65" spans="1:14" s="56" customFormat="1" ht="218.25" customHeight="1" x14ac:dyDescent="0.2">
      <c r="A65" s="113" t="s">
        <v>180</v>
      </c>
      <c r="B65" s="101" t="s">
        <v>124</v>
      </c>
      <c r="C65" s="101" t="s">
        <v>86</v>
      </c>
      <c r="D65" s="101" t="s">
        <v>181</v>
      </c>
      <c r="E65" s="186">
        <v>400</v>
      </c>
      <c r="F65" s="189">
        <v>25628</v>
      </c>
      <c r="G65" s="190" t="s">
        <v>101</v>
      </c>
      <c r="H65" s="189">
        <v>25628</v>
      </c>
      <c r="I65" s="191" t="s">
        <v>182</v>
      </c>
      <c r="J65" s="193" t="s">
        <v>131</v>
      </c>
      <c r="K65" s="101" t="s">
        <v>353</v>
      </c>
      <c r="L65" s="119"/>
      <c r="M65" s="72"/>
      <c r="N65" s="57"/>
    </row>
    <row r="66" spans="1:14" s="56" customFormat="1" ht="218.25" customHeight="1" x14ac:dyDescent="0.2">
      <c r="A66" s="113" t="s">
        <v>183</v>
      </c>
      <c r="B66" s="101" t="s">
        <v>124</v>
      </c>
      <c r="C66" s="101" t="s">
        <v>86</v>
      </c>
      <c r="D66" s="101" t="s">
        <v>184</v>
      </c>
      <c r="E66" s="192">
        <v>1915</v>
      </c>
      <c r="F66" s="189">
        <v>118657.64</v>
      </c>
      <c r="G66" s="190" t="s">
        <v>101</v>
      </c>
      <c r="H66" s="189">
        <v>118657.64</v>
      </c>
      <c r="I66" s="191" t="s">
        <v>130</v>
      </c>
      <c r="J66" s="193" t="s">
        <v>131</v>
      </c>
      <c r="K66" s="101" t="s">
        <v>353</v>
      </c>
      <c r="L66" s="102"/>
      <c r="M66" s="72"/>
      <c r="N66" s="57"/>
    </row>
    <row r="67" spans="1:14" s="56" customFormat="1" ht="218.25" customHeight="1" x14ac:dyDescent="0.2">
      <c r="A67" s="113" t="s">
        <v>185</v>
      </c>
      <c r="B67" s="101" t="s">
        <v>124</v>
      </c>
      <c r="C67" s="101" t="s">
        <v>86</v>
      </c>
      <c r="D67" s="101" t="s">
        <v>186</v>
      </c>
      <c r="E67" s="192">
        <v>1290</v>
      </c>
      <c r="F67" s="189">
        <v>82650.3</v>
      </c>
      <c r="G67" s="190" t="s">
        <v>101</v>
      </c>
      <c r="H67" s="189">
        <v>82650.3</v>
      </c>
      <c r="I67" s="191" t="s">
        <v>130</v>
      </c>
      <c r="J67" s="101" t="s">
        <v>440</v>
      </c>
      <c r="K67" s="101" t="s">
        <v>353</v>
      </c>
      <c r="L67" s="119"/>
      <c r="M67" s="72"/>
      <c r="N67" s="57"/>
    </row>
    <row r="68" spans="1:14" s="56" customFormat="1" ht="211.5" customHeight="1" x14ac:dyDescent="0.2">
      <c r="A68" s="113" t="s">
        <v>187</v>
      </c>
      <c r="B68" s="101" t="s">
        <v>124</v>
      </c>
      <c r="C68" s="101" t="s">
        <v>79</v>
      </c>
      <c r="D68" s="101" t="s">
        <v>188</v>
      </c>
      <c r="E68" s="192">
        <v>1166</v>
      </c>
      <c r="F68" s="189">
        <v>93606.48</v>
      </c>
      <c r="G68" s="190" t="s">
        <v>101</v>
      </c>
      <c r="H68" s="189">
        <v>93606.48</v>
      </c>
      <c r="I68" s="191" t="s">
        <v>189</v>
      </c>
      <c r="J68" s="101" t="s">
        <v>131</v>
      </c>
      <c r="K68" s="101" t="s">
        <v>353</v>
      </c>
      <c r="L68" s="119"/>
      <c r="M68" s="72"/>
      <c r="N68" s="57"/>
    </row>
    <row r="69" spans="1:14" s="56" customFormat="1" ht="211.5" customHeight="1" x14ac:dyDescent="0.2">
      <c r="A69" s="113" t="s">
        <v>190</v>
      </c>
      <c r="B69" s="115" t="s">
        <v>124</v>
      </c>
      <c r="C69" s="115" t="s">
        <v>72</v>
      </c>
      <c r="D69" s="115" t="s">
        <v>191</v>
      </c>
      <c r="E69" s="244">
        <v>2000</v>
      </c>
      <c r="F69" s="245">
        <v>124940</v>
      </c>
      <c r="G69" s="246" t="s">
        <v>101</v>
      </c>
      <c r="H69" s="245">
        <v>124940</v>
      </c>
      <c r="I69" s="114" t="s">
        <v>192</v>
      </c>
      <c r="J69" s="115" t="s">
        <v>131</v>
      </c>
      <c r="K69" s="115" t="s">
        <v>353</v>
      </c>
      <c r="L69" s="119"/>
      <c r="M69" s="72"/>
      <c r="N69" s="57"/>
    </row>
    <row r="70" spans="1:14" s="56" customFormat="1" ht="211.5" customHeight="1" x14ac:dyDescent="0.2">
      <c r="A70" s="113" t="s">
        <v>193</v>
      </c>
      <c r="B70" s="115" t="s">
        <v>124</v>
      </c>
      <c r="C70" s="115" t="s">
        <v>72</v>
      </c>
      <c r="D70" s="115" t="s">
        <v>194</v>
      </c>
      <c r="E70" s="244">
        <v>1255</v>
      </c>
      <c r="F70" s="245">
        <v>78399.850000000006</v>
      </c>
      <c r="G70" s="246" t="s">
        <v>101</v>
      </c>
      <c r="H70" s="245">
        <v>78399.850000000006</v>
      </c>
      <c r="I70" s="114" t="s">
        <v>195</v>
      </c>
      <c r="J70" s="115" t="s">
        <v>131</v>
      </c>
      <c r="K70" s="115" t="s">
        <v>353</v>
      </c>
      <c r="L70" s="119"/>
      <c r="M70" s="72"/>
      <c r="N70" s="57"/>
    </row>
    <row r="71" spans="1:14" s="56" customFormat="1" ht="211.5" customHeight="1" x14ac:dyDescent="0.2">
      <c r="A71" s="113" t="s">
        <v>196</v>
      </c>
      <c r="B71" s="101" t="s">
        <v>124</v>
      </c>
      <c r="C71" s="101" t="s">
        <v>72</v>
      </c>
      <c r="D71" s="101" t="s">
        <v>197</v>
      </c>
      <c r="E71" s="186">
        <v>803</v>
      </c>
      <c r="F71" s="189">
        <v>50163.41</v>
      </c>
      <c r="G71" s="190" t="s">
        <v>101</v>
      </c>
      <c r="H71" s="189">
        <v>50163.41</v>
      </c>
      <c r="I71" s="191" t="s">
        <v>195</v>
      </c>
      <c r="J71" s="101" t="s">
        <v>131</v>
      </c>
      <c r="K71" s="101" t="s">
        <v>353</v>
      </c>
      <c r="L71" s="119"/>
      <c r="M71" s="72"/>
      <c r="N71" s="57"/>
    </row>
    <row r="72" spans="1:14" s="56" customFormat="1" ht="211.5" customHeight="1" x14ac:dyDescent="0.2">
      <c r="A72" s="113" t="s">
        <v>198</v>
      </c>
      <c r="B72" s="115" t="s">
        <v>124</v>
      </c>
      <c r="C72" s="115" t="s">
        <v>72</v>
      </c>
      <c r="D72" s="115" t="s">
        <v>199</v>
      </c>
      <c r="E72" s="244">
        <v>1000</v>
      </c>
      <c r="F72" s="245">
        <v>62470</v>
      </c>
      <c r="G72" s="246" t="s">
        <v>101</v>
      </c>
      <c r="H72" s="245">
        <v>62470</v>
      </c>
      <c r="I72" s="114" t="s">
        <v>192</v>
      </c>
      <c r="J72" s="115" t="s">
        <v>383</v>
      </c>
      <c r="K72" s="115" t="s">
        <v>353</v>
      </c>
      <c r="L72" s="119"/>
      <c r="M72" s="72"/>
      <c r="N72" s="57"/>
    </row>
    <row r="73" spans="1:14" s="56" customFormat="1" ht="211.5" customHeight="1" x14ac:dyDescent="0.2">
      <c r="A73" s="113" t="s">
        <v>200</v>
      </c>
      <c r="B73" s="101" t="s">
        <v>124</v>
      </c>
      <c r="C73" s="101" t="s">
        <v>79</v>
      </c>
      <c r="D73" s="101" t="s">
        <v>201</v>
      </c>
      <c r="E73" s="192">
        <v>1500</v>
      </c>
      <c r="F73" s="189">
        <v>120420</v>
      </c>
      <c r="G73" s="190" t="s">
        <v>101</v>
      </c>
      <c r="H73" s="189">
        <v>120420</v>
      </c>
      <c r="I73" s="191" t="s">
        <v>143</v>
      </c>
      <c r="J73" s="101" t="s">
        <v>131</v>
      </c>
      <c r="K73" s="101" t="s">
        <v>353</v>
      </c>
      <c r="L73" s="119"/>
      <c r="M73" s="72"/>
      <c r="N73" s="57"/>
    </row>
    <row r="74" spans="1:14" s="56" customFormat="1" ht="211.5" customHeight="1" x14ac:dyDescent="0.2">
      <c r="A74" s="113" t="s">
        <v>202</v>
      </c>
      <c r="B74" s="101" t="s">
        <v>124</v>
      </c>
      <c r="C74" s="101" t="s">
        <v>86</v>
      </c>
      <c r="D74" s="101" t="s">
        <v>203</v>
      </c>
      <c r="E74" s="192">
        <v>1000</v>
      </c>
      <c r="F74" s="189">
        <v>64070</v>
      </c>
      <c r="G74" s="190" t="s">
        <v>101</v>
      </c>
      <c r="H74" s="189">
        <v>64070</v>
      </c>
      <c r="I74" s="191" t="s">
        <v>204</v>
      </c>
      <c r="J74" s="101" t="s">
        <v>452</v>
      </c>
      <c r="K74" s="101" t="s">
        <v>353</v>
      </c>
      <c r="L74" s="119"/>
      <c r="M74" s="72"/>
      <c r="N74" s="57"/>
    </row>
    <row r="75" spans="1:14" s="56" customFormat="1" ht="211.5" customHeight="1" x14ac:dyDescent="0.2">
      <c r="A75" s="113" t="s">
        <v>205</v>
      </c>
      <c r="B75" s="101" t="s">
        <v>124</v>
      </c>
      <c r="C75" s="101" t="s">
        <v>206</v>
      </c>
      <c r="D75" s="101" t="s">
        <v>207</v>
      </c>
      <c r="E75" s="192">
        <v>3025</v>
      </c>
      <c r="F75" s="189">
        <v>242847</v>
      </c>
      <c r="G75" s="190" t="s">
        <v>101</v>
      </c>
      <c r="H75" s="189">
        <v>242847</v>
      </c>
      <c r="I75" s="191" t="s">
        <v>208</v>
      </c>
      <c r="J75" s="101" t="s">
        <v>131</v>
      </c>
      <c r="K75" s="101" t="s">
        <v>353</v>
      </c>
      <c r="L75" s="119"/>
      <c r="M75" s="72"/>
      <c r="N75" s="57"/>
    </row>
    <row r="76" spans="1:14" s="56" customFormat="1" ht="211.5" customHeight="1" x14ac:dyDescent="0.2">
      <c r="A76" s="113" t="s">
        <v>209</v>
      </c>
      <c r="B76" s="101" t="s">
        <v>124</v>
      </c>
      <c r="C76" s="101" t="s">
        <v>86</v>
      </c>
      <c r="D76" s="101" t="s">
        <v>210</v>
      </c>
      <c r="E76" s="192">
        <v>2685</v>
      </c>
      <c r="F76" s="189">
        <v>172027.95</v>
      </c>
      <c r="G76" s="190" t="s">
        <v>101</v>
      </c>
      <c r="H76" s="189">
        <v>172027.95</v>
      </c>
      <c r="I76" s="191" t="s">
        <v>211</v>
      </c>
      <c r="J76" s="101" t="s">
        <v>440</v>
      </c>
      <c r="K76" s="101" t="s">
        <v>353</v>
      </c>
      <c r="L76" s="119"/>
      <c r="M76" s="72"/>
      <c r="N76" s="57"/>
    </row>
    <row r="77" spans="1:14" s="56" customFormat="1" ht="211.5" customHeight="1" x14ac:dyDescent="0.2">
      <c r="A77" s="113" t="s">
        <v>212</v>
      </c>
      <c r="B77" s="101" t="s">
        <v>124</v>
      </c>
      <c r="C77" s="101" t="s">
        <v>213</v>
      </c>
      <c r="D77" s="101" t="s">
        <v>214</v>
      </c>
      <c r="E77" s="192">
        <v>1300</v>
      </c>
      <c r="F77" s="189">
        <v>83291</v>
      </c>
      <c r="G77" s="190" t="s">
        <v>101</v>
      </c>
      <c r="H77" s="189">
        <v>83291</v>
      </c>
      <c r="I77" s="191" t="s">
        <v>215</v>
      </c>
      <c r="J77" s="101" t="s">
        <v>131</v>
      </c>
      <c r="K77" s="101" t="s">
        <v>353</v>
      </c>
      <c r="L77" s="119"/>
      <c r="M77" s="72"/>
      <c r="N77" s="57"/>
    </row>
    <row r="78" spans="1:14" s="56" customFormat="1" ht="211.5" customHeight="1" x14ac:dyDescent="0.2">
      <c r="A78" s="113" t="s">
        <v>216</v>
      </c>
      <c r="B78" s="115" t="s">
        <v>124</v>
      </c>
      <c r="C78" s="115" t="s">
        <v>72</v>
      </c>
      <c r="D78" s="115" t="s">
        <v>217</v>
      </c>
      <c r="E78" s="244">
        <v>1031</v>
      </c>
      <c r="F78" s="245">
        <v>64406.57</v>
      </c>
      <c r="G78" s="246" t="s">
        <v>101</v>
      </c>
      <c r="H78" s="245">
        <v>64406.57</v>
      </c>
      <c r="I78" s="114" t="s">
        <v>218</v>
      </c>
      <c r="J78" s="115" t="s">
        <v>131</v>
      </c>
      <c r="K78" s="115" t="s">
        <v>353</v>
      </c>
      <c r="L78" s="119"/>
      <c r="M78" s="72"/>
      <c r="N78" s="57"/>
    </row>
    <row r="79" spans="1:14" s="56" customFormat="1" ht="211.5" customHeight="1" x14ac:dyDescent="0.2">
      <c r="A79" s="113" t="s">
        <v>219</v>
      </c>
      <c r="B79" s="101" t="s">
        <v>124</v>
      </c>
      <c r="C79" s="101" t="s">
        <v>79</v>
      </c>
      <c r="D79" s="101" t="s">
        <v>220</v>
      </c>
      <c r="E79" s="186">
        <v>619</v>
      </c>
      <c r="F79" s="189">
        <v>49693.32</v>
      </c>
      <c r="G79" s="190" t="s">
        <v>101</v>
      </c>
      <c r="H79" s="189">
        <v>49693.32</v>
      </c>
      <c r="I79" s="191" t="s">
        <v>427</v>
      </c>
      <c r="J79" s="101" t="s">
        <v>233</v>
      </c>
      <c r="K79" s="101" t="s">
        <v>353</v>
      </c>
      <c r="L79" s="119"/>
      <c r="M79" s="72"/>
      <c r="N79" s="57"/>
    </row>
    <row r="80" spans="1:14" s="56" customFormat="1" ht="211.5" customHeight="1" x14ac:dyDescent="0.2">
      <c r="A80" s="113" t="s">
        <v>221</v>
      </c>
      <c r="B80" s="101" t="s">
        <v>124</v>
      </c>
      <c r="C80" s="101" t="s">
        <v>86</v>
      </c>
      <c r="D80" s="101" t="s">
        <v>222</v>
      </c>
      <c r="E80" s="192">
        <v>2203</v>
      </c>
      <c r="F80" s="189">
        <v>141146.21</v>
      </c>
      <c r="G80" s="190" t="s">
        <v>101</v>
      </c>
      <c r="H80" s="189">
        <v>141146.21</v>
      </c>
      <c r="I80" s="191" t="s">
        <v>441</v>
      </c>
      <c r="J80" s="101" t="s">
        <v>233</v>
      </c>
      <c r="K80" s="101" t="s">
        <v>353</v>
      </c>
      <c r="L80" s="119"/>
      <c r="M80" s="72"/>
      <c r="N80" s="57"/>
    </row>
    <row r="81" spans="1:14" s="56" customFormat="1" ht="211.5" customHeight="1" x14ac:dyDescent="0.2">
      <c r="A81" s="113" t="s">
        <v>223</v>
      </c>
      <c r="B81" s="101" t="s">
        <v>124</v>
      </c>
      <c r="C81" s="101" t="s">
        <v>79</v>
      </c>
      <c r="D81" s="101" t="s">
        <v>224</v>
      </c>
      <c r="E81" s="192">
        <v>2900</v>
      </c>
      <c r="F81" s="189">
        <v>232812</v>
      </c>
      <c r="G81" s="190" t="s">
        <v>101</v>
      </c>
      <c r="H81" s="189">
        <v>232812</v>
      </c>
      <c r="I81" s="191" t="s">
        <v>421</v>
      </c>
      <c r="J81" s="101" t="s">
        <v>234</v>
      </c>
      <c r="K81" s="101" t="s">
        <v>353</v>
      </c>
      <c r="L81" s="102"/>
      <c r="M81" s="72"/>
      <c r="N81" s="57"/>
    </row>
    <row r="82" spans="1:14" s="56" customFormat="1" ht="211.5" customHeight="1" x14ac:dyDescent="0.2">
      <c r="A82" s="113" t="s">
        <v>225</v>
      </c>
      <c r="B82" s="101" t="s">
        <v>124</v>
      </c>
      <c r="C82" s="101" t="s">
        <v>86</v>
      </c>
      <c r="D82" s="101" t="s">
        <v>226</v>
      </c>
      <c r="E82" s="192">
        <v>2499</v>
      </c>
      <c r="F82" s="189">
        <v>160110.93</v>
      </c>
      <c r="G82" s="190" t="s">
        <v>101</v>
      </c>
      <c r="H82" s="189">
        <v>160110.93</v>
      </c>
      <c r="I82" s="191" t="s">
        <v>450</v>
      </c>
      <c r="J82" s="101" t="s">
        <v>234</v>
      </c>
      <c r="K82" s="101" t="s">
        <v>353</v>
      </c>
      <c r="L82" s="119"/>
      <c r="M82" s="72"/>
      <c r="N82" s="57"/>
    </row>
    <row r="83" spans="1:14" s="56" customFormat="1" ht="211.5" customHeight="1" x14ac:dyDescent="0.2">
      <c r="A83" s="113" t="s">
        <v>227</v>
      </c>
      <c r="B83" s="101" t="s">
        <v>124</v>
      </c>
      <c r="C83" s="101" t="s">
        <v>86</v>
      </c>
      <c r="D83" s="101" t="s">
        <v>228</v>
      </c>
      <c r="E83" s="186">
        <v>500</v>
      </c>
      <c r="F83" s="189">
        <v>32035</v>
      </c>
      <c r="G83" s="190" t="s">
        <v>101</v>
      </c>
      <c r="H83" s="189">
        <v>32035</v>
      </c>
      <c r="I83" s="191" t="s">
        <v>390</v>
      </c>
      <c r="J83" s="101" t="s">
        <v>391</v>
      </c>
      <c r="K83" s="101" t="s">
        <v>353</v>
      </c>
      <c r="L83" s="119"/>
      <c r="M83" s="72"/>
      <c r="N83" s="57"/>
    </row>
    <row r="84" spans="1:14" s="56" customFormat="1" ht="211.5" customHeight="1" x14ac:dyDescent="0.2">
      <c r="A84" s="113" t="s">
        <v>229</v>
      </c>
      <c r="B84" s="115" t="s">
        <v>124</v>
      </c>
      <c r="C84" s="115" t="s">
        <v>72</v>
      </c>
      <c r="D84" s="115" t="s">
        <v>230</v>
      </c>
      <c r="E84" s="244">
        <v>2500</v>
      </c>
      <c r="F84" s="245">
        <v>156175</v>
      </c>
      <c r="G84" s="246" t="s">
        <v>101</v>
      </c>
      <c r="H84" s="245">
        <v>156175</v>
      </c>
      <c r="I84" s="114" t="s">
        <v>384</v>
      </c>
      <c r="J84" s="115" t="s">
        <v>233</v>
      </c>
      <c r="K84" s="115" t="s">
        <v>353</v>
      </c>
      <c r="L84" s="119"/>
      <c r="M84" s="72"/>
      <c r="N84" s="57"/>
    </row>
    <row r="85" spans="1:14" s="56" customFormat="1" ht="211.5" customHeight="1" x14ac:dyDescent="0.2">
      <c r="A85" s="113" t="s">
        <v>231</v>
      </c>
      <c r="B85" s="101" t="s">
        <v>124</v>
      </c>
      <c r="C85" s="101" t="s">
        <v>79</v>
      </c>
      <c r="D85" s="101" t="s">
        <v>232</v>
      </c>
      <c r="E85" s="186">
        <v>2845</v>
      </c>
      <c r="F85" s="189">
        <v>228396.6</v>
      </c>
      <c r="G85" s="190" t="s">
        <v>101</v>
      </c>
      <c r="H85" s="189">
        <v>228396.6</v>
      </c>
      <c r="I85" s="191" t="s">
        <v>421</v>
      </c>
      <c r="J85" s="101" t="s">
        <v>234</v>
      </c>
      <c r="K85" s="101" t="s">
        <v>353</v>
      </c>
      <c r="L85" s="119"/>
      <c r="M85" s="72"/>
      <c r="N85" s="57"/>
    </row>
    <row r="86" spans="1:14" s="56" customFormat="1" ht="211.5" customHeight="1" x14ac:dyDescent="0.2">
      <c r="A86" s="113" t="s">
        <v>235</v>
      </c>
      <c r="B86" s="101" t="s">
        <v>124</v>
      </c>
      <c r="C86" s="101" t="s">
        <v>86</v>
      </c>
      <c r="D86" s="101" t="s">
        <v>236</v>
      </c>
      <c r="E86" s="192">
        <v>1686</v>
      </c>
      <c r="F86" s="189">
        <v>108022.02</v>
      </c>
      <c r="G86" s="190" t="s">
        <v>101</v>
      </c>
      <c r="H86" s="189">
        <v>108022.02</v>
      </c>
      <c r="I86" s="191" t="s">
        <v>424</v>
      </c>
      <c r="J86" s="101" t="s">
        <v>234</v>
      </c>
      <c r="K86" s="101" t="s">
        <v>353</v>
      </c>
      <c r="L86" s="119"/>
      <c r="M86" s="72"/>
      <c r="N86" s="57"/>
    </row>
    <row r="87" spans="1:14" s="56" customFormat="1" ht="211.5" customHeight="1" x14ac:dyDescent="0.2">
      <c r="A87" s="113" t="s">
        <v>237</v>
      </c>
      <c r="B87" s="101" t="s">
        <v>124</v>
      </c>
      <c r="C87" s="101" t="s">
        <v>79</v>
      </c>
      <c r="D87" s="101" t="s">
        <v>238</v>
      </c>
      <c r="E87" s="192">
        <v>3275</v>
      </c>
      <c r="F87" s="189">
        <v>262917</v>
      </c>
      <c r="G87" s="190" t="s">
        <v>101</v>
      </c>
      <c r="H87" s="189">
        <v>262917</v>
      </c>
      <c r="I87" s="191" t="s">
        <v>425</v>
      </c>
      <c r="J87" s="101" t="s">
        <v>239</v>
      </c>
      <c r="K87" s="101" t="s">
        <v>353</v>
      </c>
      <c r="L87" s="119"/>
      <c r="M87" s="72"/>
      <c r="N87" s="57"/>
    </row>
    <row r="88" spans="1:14" s="56" customFormat="1" ht="211.5" customHeight="1" x14ac:dyDescent="0.2">
      <c r="A88" s="113" t="s">
        <v>240</v>
      </c>
      <c r="B88" s="101" t="s">
        <v>124</v>
      </c>
      <c r="C88" s="101" t="s">
        <v>79</v>
      </c>
      <c r="D88" s="101" t="s">
        <v>241</v>
      </c>
      <c r="E88" s="192">
        <v>1112</v>
      </c>
      <c r="F88" s="189">
        <v>89271.360000000001</v>
      </c>
      <c r="G88" s="190" t="s">
        <v>101</v>
      </c>
      <c r="H88" s="189">
        <v>89271.360000000001</v>
      </c>
      <c r="I88" s="191" t="s">
        <v>427</v>
      </c>
      <c r="J88" s="101" t="s">
        <v>239</v>
      </c>
      <c r="K88" s="101" t="s">
        <v>353</v>
      </c>
      <c r="L88" s="119"/>
      <c r="M88" s="72"/>
      <c r="N88" s="57"/>
    </row>
    <row r="89" spans="1:14" s="56" customFormat="1" ht="211.5" customHeight="1" x14ac:dyDescent="0.2">
      <c r="A89" s="113" t="s">
        <v>242</v>
      </c>
      <c r="B89" s="101" t="s">
        <v>124</v>
      </c>
      <c r="C89" s="101" t="s">
        <v>376</v>
      </c>
      <c r="D89" s="101" t="s">
        <v>243</v>
      </c>
      <c r="E89" s="192">
        <v>2796</v>
      </c>
      <c r="F89" s="189">
        <v>179139.72</v>
      </c>
      <c r="G89" s="190" t="s">
        <v>101</v>
      </c>
      <c r="H89" s="189">
        <v>179139.72</v>
      </c>
      <c r="I89" s="191" t="s">
        <v>441</v>
      </c>
      <c r="J89" s="101" t="s">
        <v>239</v>
      </c>
      <c r="K89" s="101" t="s">
        <v>353</v>
      </c>
      <c r="L89" s="119"/>
      <c r="M89" s="72"/>
      <c r="N89" s="57"/>
    </row>
    <row r="90" spans="1:14" s="56" customFormat="1" ht="211.5" customHeight="1" x14ac:dyDescent="0.2">
      <c r="A90" s="113" t="s">
        <v>244</v>
      </c>
      <c r="B90" s="101" t="s">
        <v>124</v>
      </c>
      <c r="C90" s="101" t="s">
        <v>79</v>
      </c>
      <c r="D90" s="101" t="s">
        <v>245</v>
      </c>
      <c r="E90" s="192">
        <v>2555</v>
      </c>
      <c r="F90" s="189">
        <v>205115.4</v>
      </c>
      <c r="G90" s="190" t="s">
        <v>101</v>
      </c>
      <c r="H90" s="189">
        <v>205115.4</v>
      </c>
      <c r="I90" s="191" t="s">
        <v>424</v>
      </c>
      <c r="J90" s="101" t="s">
        <v>239</v>
      </c>
      <c r="K90" s="101" t="s">
        <v>353</v>
      </c>
      <c r="L90" s="119"/>
      <c r="M90" s="72"/>
      <c r="N90" s="57"/>
    </row>
    <row r="91" spans="1:14" s="56" customFormat="1" ht="211.5" customHeight="1" x14ac:dyDescent="0.2">
      <c r="A91" s="113" t="s">
        <v>246</v>
      </c>
      <c r="B91" s="101" t="s">
        <v>124</v>
      </c>
      <c r="C91" s="101" t="s">
        <v>79</v>
      </c>
      <c r="D91" s="101" t="s">
        <v>247</v>
      </c>
      <c r="E91" s="192">
        <v>1060</v>
      </c>
      <c r="F91" s="189">
        <v>85096.8</v>
      </c>
      <c r="G91" s="190" t="s">
        <v>101</v>
      </c>
      <c r="H91" s="189">
        <v>85096.8</v>
      </c>
      <c r="I91" s="191" t="s">
        <v>427</v>
      </c>
      <c r="J91" s="101" t="s">
        <v>239</v>
      </c>
      <c r="K91" s="101" t="s">
        <v>353</v>
      </c>
      <c r="L91" s="119"/>
      <c r="M91" s="72"/>
      <c r="N91" s="57"/>
    </row>
    <row r="92" spans="1:14" s="56" customFormat="1" ht="211.5" customHeight="1" x14ac:dyDescent="0.2">
      <c r="A92" s="113" t="s">
        <v>248</v>
      </c>
      <c r="B92" s="101" t="s">
        <v>124</v>
      </c>
      <c r="C92" s="101" t="s">
        <v>79</v>
      </c>
      <c r="D92" s="101" t="s">
        <v>249</v>
      </c>
      <c r="E92" s="186">
        <v>562</v>
      </c>
      <c r="F92" s="189">
        <v>45117.36</v>
      </c>
      <c r="G92" s="190" t="s">
        <v>101</v>
      </c>
      <c r="H92" s="189">
        <v>45117.36</v>
      </c>
      <c r="I92" s="191" t="s">
        <v>427</v>
      </c>
      <c r="J92" s="101" t="s">
        <v>239</v>
      </c>
      <c r="K92" s="101" t="s">
        <v>353</v>
      </c>
      <c r="L92" s="119"/>
      <c r="M92" s="72"/>
      <c r="N92" s="57"/>
    </row>
    <row r="93" spans="1:14" s="56" customFormat="1" ht="211.5" customHeight="1" x14ac:dyDescent="0.2">
      <c r="A93" s="113" t="s">
        <v>250</v>
      </c>
      <c r="B93" s="115" t="s">
        <v>251</v>
      </c>
      <c r="C93" s="101" t="s">
        <v>133</v>
      </c>
      <c r="D93" s="101" t="s">
        <v>252</v>
      </c>
      <c r="E93" s="186">
        <v>270</v>
      </c>
      <c r="F93" s="189">
        <v>64122.3</v>
      </c>
      <c r="G93" s="190" t="s">
        <v>101</v>
      </c>
      <c r="H93" s="189">
        <v>64122.3</v>
      </c>
      <c r="I93" s="191" t="s">
        <v>449</v>
      </c>
      <c r="J93" s="101" t="s">
        <v>253</v>
      </c>
      <c r="K93" s="101" t="s">
        <v>353</v>
      </c>
      <c r="L93" s="119"/>
      <c r="M93" s="72"/>
      <c r="N93" s="57"/>
    </row>
    <row r="94" spans="1:14" s="56" customFormat="1" ht="211.5" customHeight="1" x14ac:dyDescent="0.2">
      <c r="A94" s="113" t="s">
        <v>254</v>
      </c>
      <c r="B94" s="101" t="s">
        <v>124</v>
      </c>
      <c r="C94" s="101" t="s">
        <v>434</v>
      </c>
      <c r="D94" s="101" t="s">
        <v>255</v>
      </c>
      <c r="E94" s="192">
        <v>2212</v>
      </c>
      <c r="F94" s="189">
        <v>141722.84</v>
      </c>
      <c r="G94" s="190" t="s">
        <v>101</v>
      </c>
      <c r="H94" s="189">
        <v>141722.84</v>
      </c>
      <c r="I94" s="191" t="s">
        <v>256</v>
      </c>
      <c r="J94" s="101" t="s">
        <v>350</v>
      </c>
      <c r="K94" s="101" t="s">
        <v>353</v>
      </c>
      <c r="L94" s="119"/>
      <c r="M94" s="72"/>
      <c r="N94" s="57"/>
    </row>
    <row r="95" spans="1:14" s="56" customFormat="1" ht="211.5" customHeight="1" x14ac:dyDescent="0.2">
      <c r="A95" s="113" t="s">
        <v>259</v>
      </c>
      <c r="B95" s="101" t="s">
        <v>124</v>
      </c>
      <c r="C95" s="101" t="s">
        <v>448</v>
      </c>
      <c r="D95" s="101" t="s">
        <v>258</v>
      </c>
      <c r="E95" s="192">
        <v>3700</v>
      </c>
      <c r="F95" s="189">
        <v>237059</v>
      </c>
      <c r="G95" s="190" t="s">
        <v>101</v>
      </c>
      <c r="H95" s="189">
        <v>237059</v>
      </c>
      <c r="I95" s="191" t="s">
        <v>260</v>
      </c>
      <c r="J95" s="101" t="s">
        <v>380</v>
      </c>
      <c r="K95" s="101" t="s">
        <v>353</v>
      </c>
      <c r="L95" s="119"/>
      <c r="M95" s="72"/>
      <c r="N95" s="57"/>
    </row>
    <row r="96" spans="1:14" s="56" customFormat="1" ht="211.5" customHeight="1" x14ac:dyDescent="0.2">
      <c r="A96" s="113" t="s">
        <v>257</v>
      </c>
      <c r="B96" s="101" t="s">
        <v>124</v>
      </c>
      <c r="C96" s="101" t="s">
        <v>435</v>
      </c>
      <c r="D96" s="101" t="s">
        <v>261</v>
      </c>
      <c r="E96" s="192">
        <v>5400</v>
      </c>
      <c r="F96" s="189">
        <v>345978</v>
      </c>
      <c r="G96" s="190" t="s">
        <v>101</v>
      </c>
      <c r="H96" s="189">
        <v>345978</v>
      </c>
      <c r="I96" s="191" t="s">
        <v>260</v>
      </c>
      <c r="J96" s="101" t="s">
        <v>380</v>
      </c>
      <c r="K96" s="101" t="s">
        <v>353</v>
      </c>
      <c r="L96" s="119"/>
      <c r="M96" s="72"/>
      <c r="N96" s="57"/>
    </row>
    <row r="97" spans="1:14" s="56" customFormat="1" ht="211.5" customHeight="1" x14ac:dyDescent="0.2">
      <c r="A97" s="113" t="s">
        <v>262</v>
      </c>
      <c r="B97" s="101" t="s">
        <v>124</v>
      </c>
      <c r="C97" s="101" t="s">
        <v>79</v>
      </c>
      <c r="D97" s="101" t="s">
        <v>263</v>
      </c>
      <c r="E97" s="192">
        <v>2518</v>
      </c>
      <c r="F97" s="189">
        <v>202145.04</v>
      </c>
      <c r="G97" s="190" t="s">
        <v>101</v>
      </c>
      <c r="H97" s="189">
        <v>202145.04</v>
      </c>
      <c r="I97" s="191" t="s">
        <v>431</v>
      </c>
      <c r="J97" s="101" t="s">
        <v>239</v>
      </c>
      <c r="K97" s="101" t="s">
        <v>353</v>
      </c>
      <c r="L97" s="119"/>
      <c r="M97" s="72"/>
      <c r="N97" s="57"/>
    </row>
    <row r="98" spans="1:14" s="56" customFormat="1" ht="211.5" customHeight="1" x14ac:dyDescent="0.2">
      <c r="A98" s="113" t="s">
        <v>264</v>
      </c>
      <c r="B98" s="101" t="s">
        <v>124</v>
      </c>
      <c r="C98" s="101" t="s">
        <v>86</v>
      </c>
      <c r="D98" s="101" t="s">
        <v>265</v>
      </c>
      <c r="E98" s="192">
        <v>1700</v>
      </c>
      <c r="F98" s="189">
        <v>108919</v>
      </c>
      <c r="G98" s="190" t="s">
        <v>101</v>
      </c>
      <c r="H98" s="189">
        <v>108919</v>
      </c>
      <c r="I98" s="191" t="s">
        <v>439</v>
      </c>
      <c r="J98" s="101" t="s">
        <v>239</v>
      </c>
      <c r="K98" s="101" t="s">
        <v>353</v>
      </c>
      <c r="L98" s="119"/>
      <c r="M98" s="72"/>
      <c r="N98" s="57"/>
    </row>
    <row r="99" spans="1:14" s="56" customFormat="1" ht="211.5" customHeight="1" x14ac:dyDescent="0.2">
      <c r="A99" s="113" t="s">
        <v>266</v>
      </c>
      <c r="B99" s="101" t="s">
        <v>124</v>
      </c>
      <c r="C99" s="101" t="s">
        <v>86</v>
      </c>
      <c r="D99" s="101" t="s">
        <v>267</v>
      </c>
      <c r="E99" s="192">
        <v>1700</v>
      </c>
      <c r="F99" s="189">
        <v>76435.509999999995</v>
      </c>
      <c r="G99" s="190" t="s">
        <v>101</v>
      </c>
      <c r="H99" s="189">
        <v>76435.509999999995</v>
      </c>
      <c r="I99" s="191" t="s">
        <v>439</v>
      </c>
      <c r="J99" s="101" t="s">
        <v>511</v>
      </c>
      <c r="K99" s="101" t="s">
        <v>353</v>
      </c>
      <c r="L99" s="119"/>
      <c r="M99" s="72"/>
      <c r="N99" s="57"/>
    </row>
    <row r="100" spans="1:14" s="56" customFormat="1" ht="211.5" customHeight="1" x14ac:dyDescent="0.2">
      <c r="A100" s="113" t="s">
        <v>268</v>
      </c>
      <c r="B100" s="101" t="s">
        <v>124</v>
      </c>
      <c r="C100" s="101" t="s">
        <v>86</v>
      </c>
      <c r="D100" s="101" t="s">
        <v>269</v>
      </c>
      <c r="E100" s="186">
        <v>846</v>
      </c>
      <c r="F100" s="189">
        <v>54203.22</v>
      </c>
      <c r="G100" s="190" t="s">
        <v>101</v>
      </c>
      <c r="H100" s="189">
        <v>54203.22</v>
      </c>
      <c r="I100" s="191" t="s">
        <v>182</v>
      </c>
      <c r="J100" s="101" t="s">
        <v>436</v>
      </c>
      <c r="K100" s="101" t="s">
        <v>353</v>
      </c>
      <c r="L100" s="119"/>
      <c r="M100" s="72"/>
      <c r="N100" s="57"/>
    </row>
    <row r="101" spans="1:14" s="56" customFormat="1" ht="211.5" customHeight="1" x14ac:dyDescent="0.2">
      <c r="A101" s="113" t="s">
        <v>270</v>
      </c>
      <c r="B101" s="101" t="s">
        <v>124</v>
      </c>
      <c r="C101" s="101" t="s">
        <v>377</v>
      </c>
      <c r="D101" s="101" t="s">
        <v>271</v>
      </c>
      <c r="E101" s="192">
        <v>1715</v>
      </c>
      <c r="F101" s="189">
        <v>137680.20000000001</v>
      </c>
      <c r="G101" s="190" t="s">
        <v>101</v>
      </c>
      <c r="H101" s="189">
        <v>137680.20000000001</v>
      </c>
      <c r="I101" s="191" t="s">
        <v>433</v>
      </c>
      <c r="J101" s="101" t="s">
        <v>239</v>
      </c>
      <c r="K101" s="101" t="s">
        <v>353</v>
      </c>
      <c r="L101" s="119"/>
      <c r="M101" s="72"/>
      <c r="N101" s="57"/>
    </row>
    <row r="102" spans="1:14" s="56" customFormat="1" ht="211.5" customHeight="1" x14ac:dyDescent="0.2">
      <c r="A102" s="113" t="s">
        <v>272</v>
      </c>
      <c r="B102" s="101" t="s">
        <v>124</v>
      </c>
      <c r="C102" s="101" t="s">
        <v>79</v>
      </c>
      <c r="D102" s="101" t="s">
        <v>273</v>
      </c>
      <c r="E102" s="186">
        <v>650</v>
      </c>
      <c r="F102" s="189">
        <v>52182</v>
      </c>
      <c r="G102" s="190" t="s">
        <v>101</v>
      </c>
      <c r="H102" s="189">
        <v>52182</v>
      </c>
      <c r="I102" s="191" t="s">
        <v>274</v>
      </c>
      <c r="J102" s="101" t="s">
        <v>275</v>
      </c>
      <c r="K102" s="101" t="s">
        <v>353</v>
      </c>
      <c r="L102" s="119"/>
      <c r="M102" s="72"/>
      <c r="N102" s="57"/>
    </row>
    <row r="103" spans="1:14" s="56" customFormat="1" ht="211.5" customHeight="1" x14ac:dyDescent="0.2">
      <c r="A103" s="113" t="s">
        <v>276</v>
      </c>
      <c r="B103" s="101" t="s">
        <v>124</v>
      </c>
      <c r="C103" s="101" t="s">
        <v>86</v>
      </c>
      <c r="D103" s="101" t="s">
        <v>277</v>
      </c>
      <c r="E103" s="192">
        <v>1259</v>
      </c>
      <c r="F103" s="189">
        <v>80664.13</v>
      </c>
      <c r="G103" s="190" t="s">
        <v>101</v>
      </c>
      <c r="H103" s="189">
        <v>80664.13</v>
      </c>
      <c r="I103" s="191" t="s">
        <v>274</v>
      </c>
      <c r="J103" s="101" t="s">
        <v>275</v>
      </c>
      <c r="K103" s="101" t="s">
        <v>353</v>
      </c>
      <c r="L103" s="119"/>
      <c r="M103" s="72"/>
      <c r="N103" s="57"/>
    </row>
    <row r="104" spans="1:14" s="56" customFormat="1" ht="211.5" customHeight="1" x14ac:dyDescent="0.2">
      <c r="A104" s="113" t="s">
        <v>278</v>
      </c>
      <c r="B104" s="101" t="s">
        <v>124</v>
      </c>
      <c r="C104" s="101" t="s">
        <v>79</v>
      </c>
      <c r="D104" s="101" t="s">
        <v>279</v>
      </c>
      <c r="E104" s="192">
        <v>2700</v>
      </c>
      <c r="F104" s="189">
        <v>216756</v>
      </c>
      <c r="G104" s="190" t="s">
        <v>101</v>
      </c>
      <c r="H104" s="189">
        <v>216756</v>
      </c>
      <c r="I104" s="191" t="s">
        <v>422</v>
      </c>
      <c r="J104" s="101" t="s">
        <v>423</v>
      </c>
      <c r="K104" s="101" t="s">
        <v>353</v>
      </c>
      <c r="L104" s="119"/>
      <c r="M104" s="72"/>
      <c r="N104" s="57"/>
    </row>
    <row r="105" spans="1:14" s="56" customFormat="1" ht="211.5" customHeight="1" x14ac:dyDescent="0.2">
      <c r="A105" s="113" t="s">
        <v>280</v>
      </c>
      <c r="B105" s="101" t="s">
        <v>124</v>
      </c>
      <c r="C105" s="101" t="s">
        <v>86</v>
      </c>
      <c r="D105" s="101" t="s">
        <v>281</v>
      </c>
      <c r="E105" s="186">
        <v>500</v>
      </c>
      <c r="F105" s="189">
        <v>32035</v>
      </c>
      <c r="G105" s="190" t="s">
        <v>101</v>
      </c>
      <c r="H105" s="189">
        <v>32035</v>
      </c>
      <c r="I105" s="191" t="s">
        <v>438</v>
      </c>
      <c r="J105" s="101" t="s">
        <v>436</v>
      </c>
      <c r="K105" s="101" t="s">
        <v>353</v>
      </c>
      <c r="L105" s="119"/>
      <c r="M105" s="72"/>
      <c r="N105" s="57"/>
    </row>
    <row r="106" spans="1:14" s="56" customFormat="1" ht="240" customHeight="1" x14ac:dyDescent="0.2">
      <c r="A106" s="113" t="s">
        <v>282</v>
      </c>
      <c r="B106" s="115" t="s">
        <v>283</v>
      </c>
      <c r="C106" s="115" t="s">
        <v>72</v>
      </c>
      <c r="D106" s="115" t="s">
        <v>284</v>
      </c>
      <c r="E106" s="244">
        <v>10734</v>
      </c>
      <c r="F106" s="245">
        <v>38398.980000000003</v>
      </c>
      <c r="G106" s="246" t="s">
        <v>101</v>
      </c>
      <c r="H106" s="245">
        <v>38398.980000000003</v>
      </c>
      <c r="I106" s="114" t="s">
        <v>289</v>
      </c>
      <c r="J106" s="115" t="s">
        <v>285</v>
      </c>
      <c r="K106" s="115" t="s">
        <v>353</v>
      </c>
      <c r="L106" s="119"/>
      <c r="M106" s="72"/>
      <c r="N106" s="57"/>
    </row>
    <row r="107" spans="1:14" s="56" customFormat="1" ht="240.75" customHeight="1" x14ac:dyDescent="0.2">
      <c r="A107" s="113" t="s">
        <v>286</v>
      </c>
      <c r="B107" s="101" t="s">
        <v>287</v>
      </c>
      <c r="C107" s="101" t="s">
        <v>86</v>
      </c>
      <c r="D107" s="101" t="s">
        <v>288</v>
      </c>
      <c r="E107" s="192">
        <v>11854</v>
      </c>
      <c r="F107" s="189">
        <v>38438.629999999997</v>
      </c>
      <c r="G107" s="190" t="s">
        <v>101</v>
      </c>
      <c r="H107" s="189">
        <v>38438.629999999997</v>
      </c>
      <c r="I107" s="191" t="s">
        <v>289</v>
      </c>
      <c r="J107" s="101" t="s">
        <v>285</v>
      </c>
      <c r="K107" s="101" t="s">
        <v>353</v>
      </c>
      <c r="L107" s="119"/>
      <c r="M107" s="72"/>
      <c r="N107" s="57"/>
    </row>
    <row r="108" spans="1:14" s="56" customFormat="1" ht="211.5" customHeight="1" x14ac:dyDescent="0.2">
      <c r="A108" s="113" t="s">
        <v>290</v>
      </c>
      <c r="B108" s="115" t="s">
        <v>124</v>
      </c>
      <c r="C108" s="115" t="s">
        <v>72</v>
      </c>
      <c r="D108" s="115" t="s">
        <v>291</v>
      </c>
      <c r="E108" s="244">
        <v>2100</v>
      </c>
      <c r="F108" s="245">
        <v>131187</v>
      </c>
      <c r="G108" s="246" t="s">
        <v>101</v>
      </c>
      <c r="H108" s="245">
        <v>131187</v>
      </c>
      <c r="I108" s="114" t="s">
        <v>411</v>
      </c>
      <c r="J108" s="115" t="s">
        <v>239</v>
      </c>
      <c r="K108" s="115" t="s">
        <v>353</v>
      </c>
      <c r="L108" s="119"/>
      <c r="M108" s="72"/>
      <c r="N108" s="57"/>
    </row>
    <row r="109" spans="1:14" s="56" customFormat="1" ht="211.5" customHeight="1" x14ac:dyDescent="0.2">
      <c r="A109" s="113" t="s">
        <v>292</v>
      </c>
      <c r="B109" s="101" t="s">
        <v>124</v>
      </c>
      <c r="C109" s="101" t="s">
        <v>72</v>
      </c>
      <c r="D109" s="101" t="s">
        <v>293</v>
      </c>
      <c r="E109" s="192">
        <v>2670</v>
      </c>
      <c r="F109" s="189">
        <v>166794.9</v>
      </c>
      <c r="G109" s="190" t="s">
        <v>101</v>
      </c>
      <c r="H109" s="189">
        <v>166794.9</v>
      </c>
      <c r="I109" s="191" t="s">
        <v>413</v>
      </c>
      <c r="J109" s="101" t="s">
        <v>239</v>
      </c>
      <c r="K109" s="101" t="s">
        <v>353</v>
      </c>
      <c r="L109" s="119"/>
      <c r="M109" s="72"/>
      <c r="N109" s="57"/>
    </row>
    <row r="110" spans="1:14" s="56" customFormat="1" ht="211.5" customHeight="1" x14ac:dyDescent="0.2">
      <c r="A110" s="113" t="s">
        <v>294</v>
      </c>
      <c r="B110" s="101" t="s">
        <v>124</v>
      </c>
      <c r="C110" s="101" t="s">
        <v>86</v>
      </c>
      <c r="D110" s="101" t="s">
        <v>295</v>
      </c>
      <c r="E110" s="192">
        <v>1518</v>
      </c>
      <c r="F110" s="189">
        <v>97258.26</v>
      </c>
      <c r="G110" s="190" t="s">
        <v>101</v>
      </c>
      <c r="H110" s="189">
        <v>97258.26</v>
      </c>
      <c r="I110" s="191" t="s">
        <v>437</v>
      </c>
      <c r="J110" s="101" t="s">
        <v>239</v>
      </c>
      <c r="K110" s="101" t="s">
        <v>353</v>
      </c>
      <c r="L110" s="119"/>
      <c r="M110" s="72"/>
      <c r="N110" s="57"/>
    </row>
    <row r="111" spans="1:14" s="56" customFormat="1" ht="211.5" customHeight="1" x14ac:dyDescent="0.2">
      <c r="A111" s="113" t="s">
        <v>296</v>
      </c>
      <c r="B111" s="101" t="s">
        <v>124</v>
      </c>
      <c r="C111" s="101" t="s">
        <v>79</v>
      </c>
      <c r="D111" s="101" t="s">
        <v>297</v>
      </c>
      <c r="E111" s="192">
        <v>2058</v>
      </c>
      <c r="F111" s="189">
        <v>165216.24</v>
      </c>
      <c r="G111" s="190" t="s">
        <v>101</v>
      </c>
      <c r="H111" s="189">
        <v>165216.24</v>
      </c>
      <c r="I111" s="191" t="s">
        <v>430</v>
      </c>
      <c r="J111" s="101" t="s">
        <v>239</v>
      </c>
      <c r="K111" s="101" t="s">
        <v>353</v>
      </c>
      <c r="L111" s="119"/>
      <c r="M111" s="72"/>
      <c r="N111" s="57"/>
    </row>
    <row r="112" spans="1:14" s="56" customFormat="1" ht="211.5" customHeight="1" x14ac:dyDescent="0.2">
      <c r="A112" s="113" t="s">
        <v>298</v>
      </c>
      <c r="B112" s="101" t="s">
        <v>124</v>
      </c>
      <c r="C112" s="101" t="s">
        <v>86</v>
      </c>
      <c r="D112" s="101" t="s">
        <v>299</v>
      </c>
      <c r="E112" s="186">
        <v>967</v>
      </c>
      <c r="F112" s="189">
        <v>61955.69</v>
      </c>
      <c r="G112" s="190" t="s">
        <v>101</v>
      </c>
      <c r="H112" s="189">
        <v>61955.69</v>
      </c>
      <c r="I112" s="191" t="s">
        <v>437</v>
      </c>
      <c r="J112" s="101" t="s">
        <v>239</v>
      </c>
      <c r="K112" s="101" t="s">
        <v>353</v>
      </c>
      <c r="L112" s="119"/>
      <c r="M112" s="72"/>
      <c r="N112" s="57"/>
    </row>
    <row r="113" spans="1:14" s="56" customFormat="1" ht="211.5" customHeight="1" x14ac:dyDescent="0.2">
      <c r="A113" s="113" t="s">
        <v>300</v>
      </c>
      <c r="B113" s="101" t="s">
        <v>124</v>
      </c>
      <c r="C113" s="101" t="s">
        <v>378</v>
      </c>
      <c r="D113" s="101" t="s">
        <v>305</v>
      </c>
      <c r="E113" s="192">
        <v>2234</v>
      </c>
      <c r="F113" s="189">
        <v>157804.41</v>
      </c>
      <c r="G113" s="190" t="s">
        <v>101</v>
      </c>
      <c r="H113" s="189">
        <v>157804.41</v>
      </c>
      <c r="I113" s="191" t="s">
        <v>451</v>
      </c>
      <c r="J113" s="101" t="s">
        <v>239</v>
      </c>
      <c r="K113" s="101" t="s">
        <v>353</v>
      </c>
      <c r="L113" s="119"/>
      <c r="M113" s="72"/>
      <c r="N113" s="57"/>
    </row>
    <row r="114" spans="1:14" s="56" customFormat="1" ht="211.5" customHeight="1" x14ac:dyDescent="0.2">
      <c r="A114" s="113" t="s">
        <v>304</v>
      </c>
      <c r="B114" s="101" t="s">
        <v>124</v>
      </c>
      <c r="C114" s="101" t="s">
        <v>420</v>
      </c>
      <c r="D114" s="101" t="s">
        <v>301</v>
      </c>
      <c r="E114" s="192">
        <v>1900</v>
      </c>
      <c r="F114" s="189">
        <v>152532</v>
      </c>
      <c r="G114" s="190" t="s">
        <v>101</v>
      </c>
      <c r="H114" s="189">
        <v>152532</v>
      </c>
      <c r="I114" s="191" t="s">
        <v>302</v>
      </c>
      <c r="J114" s="101" t="s">
        <v>303</v>
      </c>
      <c r="K114" s="101" t="s">
        <v>353</v>
      </c>
      <c r="L114" s="119"/>
      <c r="M114" s="72"/>
      <c r="N114" s="57"/>
    </row>
    <row r="115" spans="1:14" s="56" customFormat="1" ht="211.5" customHeight="1" x14ac:dyDescent="0.2">
      <c r="A115" s="113" t="s">
        <v>306</v>
      </c>
      <c r="B115" s="115" t="s">
        <v>124</v>
      </c>
      <c r="C115" s="115" t="s">
        <v>72</v>
      </c>
      <c r="D115" s="115" t="s">
        <v>307</v>
      </c>
      <c r="E115" s="244">
        <v>3300</v>
      </c>
      <c r="F115" s="245">
        <v>206151</v>
      </c>
      <c r="G115" s="246" t="s">
        <v>101</v>
      </c>
      <c r="H115" s="245">
        <v>206151</v>
      </c>
      <c r="I115" s="114" t="s">
        <v>410</v>
      </c>
      <c r="J115" s="115" t="s">
        <v>239</v>
      </c>
      <c r="K115" s="115" t="s">
        <v>353</v>
      </c>
      <c r="L115" s="119"/>
      <c r="M115" s="72"/>
      <c r="N115" s="57"/>
    </row>
    <row r="116" spans="1:14" s="56" customFormat="1" ht="211.5" customHeight="1" x14ac:dyDescent="0.2">
      <c r="A116" s="113" t="s">
        <v>308</v>
      </c>
      <c r="B116" s="101" t="s">
        <v>124</v>
      </c>
      <c r="C116" s="101" t="s">
        <v>86</v>
      </c>
      <c r="D116" s="101" t="s">
        <v>309</v>
      </c>
      <c r="E116" s="192">
        <v>1356</v>
      </c>
      <c r="F116" s="189">
        <v>86878.92</v>
      </c>
      <c r="G116" s="190" t="s">
        <v>101</v>
      </c>
      <c r="H116" s="189">
        <v>86878.92</v>
      </c>
      <c r="I116" s="191" t="s">
        <v>445</v>
      </c>
      <c r="J116" s="193" t="s">
        <v>239</v>
      </c>
      <c r="K116" s="101" t="s">
        <v>353</v>
      </c>
      <c r="L116" s="119"/>
      <c r="M116" s="72"/>
      <c r="N116" s="57"/>
    </row>
    <row r="117" spans="1:14" s="56" customFormat="1" ht="211.5" customHeight="1" x14ac:dyDescent="0.2">
      <c r="A117" s="113" t="s">
        <v>310</v>
      </c>
      <c r="B117" s="101" t="s">
        <v>124</v>
      </c>
      <c r="C117" s="101" t="s">
        <v>86</v>
      </c>
      <c r="D117" s="101" t="s">
        <v>311</v>
      </c>
      <c r="E117" s="192">
        <v>3177</v>
      </c>
      <c r="F117" s="189">
        <v>203550.39</v>
      </c>
      <c r="G117" s="190" t="s">
        <v>101</v>
      </c>
      <c r="H117" s="189">
        <v>203550.39</v>
      </c>
      <c r="I117" s="191" t="s">
        <v>447</v>
      </c>
      <c r="J117" s="101" t="s">
        <v>239</v>
      </c>
      <c r="K117" s="101" t="s">
        <v>353</v>
      </c>
      <c r="L117" s="119"/>
      <c r="M117" s="72"/>
      <c r="N117" s="57"/>
    </row>
    <row r="118" spans="1:14" s="56" customFormat="1" ht="211.5" customHeight="1" x14ac:dyDescent="0.2">
      <c r="A118" s="113" t="s">
        <v>312</v>
      </c>
      <c r="B118" s="101" t="s">
        <v>124</v>
      </c>
      <c r="C118" s="101" t="s">
        <v>318</v>
      </c>
      <c r="D118" s="101" t="s">
        <v>319</v>
      </c>
      <c r="E118" s="192">
        <v>3090</v>
      </c>
      <c r="F118" s="189">
        <v>248065.2</v>
      </c>
      <c r="G118" s="190" t="s">
        <v>101</v>
      </c>
      <c r="H118" s="189">
        <v>248065.2</v>
      </c>
      <c r="I118" s="191" t="s">
        <v>426</v>
      </c>
      <c r="J118" s="101" t="s">
        <v>239</v>
      </c>
      <c r="K118" s="101" t="s">
        <v>353</v>
      </c>
      <c r="L118" s="119"/>
      <c r="M118" s="72"/>
      <c r="N118" s="57"/>
    </row>
    <row r="119" spans="1:14" s="56" customFormat="1" ht="211.5" customHeight="1" x14ac:dyDescent="0.2">
      <c r="A119" s="113" t="s">
        <v>317</v>
      </c>
      <c r="B119" s="115" t="s">
        <v>313</v>
      </c>
      <c r="C119" s="115" t="s">
        <v>314</v>
      </c>
      <c r="D119" s="115" t="s">
        <v>315</v>
      </c>
      <c r="E119" s="244">
        <v>520800</v>
      </c>
      <c r="F119" s="245">
        <v>7280784</v>
      </c>
      <c r="G119" s="246" t="s">
        <v>490</v>
      </c>
      <c r="H119" s="245">
        <v>7280784</v>
      </c>
      <c r="I119" s="114" t="s">
        <v>408</v>
      </c>
      <c r="J119" s="115" t="s">
        <v>316</v>
      </c>
      <c r="K119" s="115" t="s">
        <v>353</v>
      </c>
      <c r="L119" s="131" t="s">
        <v>527</v>
      </c>
      <c r="M119" s="72"/>
      <c r="N119" s="57"/>
    </row>
    <row r="120" spans="1:14" s="56" customFormat="1" ht="192" customHeight="1" x14ac:dyDescent="0.2">
      <c r="A120" s="113" t="s">
        <v>326</v>
      </c>
      <c r="B120" s="101" t="s">
        <v>124</v>
      </c>
      <c r="C120" s="101" t="s">
        <v>79</v>
      </c>
      <c r="D120" s="101" t="s">
        <v>327</v>
      </c>
      <c r="E120" s="192">
        <v>1900</v>
      </c>
      <c r="F120" s="189">
        <v>152532</v>
      </c>
      <c r="G120" s="190" t="s">
        <v>101</v>
      </c>
      <c r="H120" s="189">
        <v>152532</v>
      </c>
      <c r="I120" s="191" t="s">
        <v>328</v>
      </c>
      <c r="J120" s="193" t="s">
        <v>329</v>
      </c>
      <c r="K120" s="101" t="s">
        <v>353</v>
      </c>
      <c r="L120" s="119"/>
      <c r="M120" s="72"/>
      <c r="N120" s="57"/>
    </row>
    <row r="121" spans="1:14" s="56" customFormat="1" ht="203.25" customHeight="1" x14ac:dyDescent="0.2">
      <c r="A121" s="113" t="s">
        <v>330</v>
      </c>
      <c r="B121" s="115" t="s">
        <v>124</v>
      </c>
      <c r="C121" s="115" t="s">
        <v>72</v>
      </c>
      <c r="D121" s="115" t="s">
        <v>379</v>
      </c>
      <c r="E121" s="244">
        <v>1000</v>
      </c>
      <c r="F121" s="245">
        <v>62470</v>
      </c>
      <c r="G121" s="246" t="s">
        <v>101</v>
      </c>
      <c r="H121" s="245">
        <v>62470</v>
      </c>
      <c r="I121" s="114" t="s">
        <v>381</v>
      </c>
      <c r="J121" s="247" t="s">
        <v>382</v>
      </c>
      <c r="K121" s="115" t="s">
        <v>353</v>
      </c>
      <c r="L121" s="119"/>
      <c r="M121" s="72"/>
      <c r="N121" s="57"/>
    </row>
    <row r="122" spans="1:14" s="56" customFormat="1" ht="156.75" customHeight="1" x14ac:dyDescent="0.2">
      <c r="A122" s="113" t="s">
        <v>331</v>
      </c>
      <c r="B122" s="101" t="s">
        <v>124</v>
      </c>
      <c r="C122" s="101" t="s">
        <v>72</v>
      </c>
      <c r="D122" s="101" t="s">
        <v>332</v>
      </c>
      <c r="E122" s="192">
        <v>2675</v>
      </c>
      <c r="F122" s="189">
        <v>167107.25</v>
      </c>
      <c r="G122" s="190" t="s">
        <v>101</v>
      </c>
      <c r="H122" s="189">
        <v>167107.25</v>
      </c>
      <c r="I122" s="191" t="s">
        <v>412</v>
      </c>
      <c r="J122" s="193" t="s">
        <v>335</v>
      </c>
      <c r="K122" s="101" t="s">
        <v>353</v>
      </c>
      <c r="L122" s="119"/>
      <c r="M122" s="72"/>
      <c r="N122" s="57"/>
    </row>
    <row r="123" spans="1:14" s="56" customFormat="1" ht="156.75" customHeight="1" x14ac:dyDescent="0.2">
      <c r="A123" s="113" t="s">
        <v>333</v>
      </c>
      <c r="B123" s="101" t="s">
        <v>124</v>
      </c>
      <c r="C123" s="101" t="s">
        <v>86</v>
      </c>
      <c r="D123" s="101" t="s">
        <v>334</v>
      </c>
      <c r="E123" s="192">
        <v>1713</v>
      </c>
      <c r="F123" s="189">
        <v>102512</v>
      </c>
      <c r="G123" s="190" t="s">
        <v>101</v>
      </c>
      <c r="H123" s="189">
        <v>102512</v>
      </c>
      <c r="I123" s="191" t="s">
        <v>446</v>
      </c>
      <c r="J123" s="193" t="s">
        <v>512</v>
      </c>
      <c r="K123" s="101" t="s">
        <v>353</v>
      </c>
      <c r="L123" s="119"/>
      <c r="M123" s="72"/>
      <c r="N123" s="57"/>
    </row>
    <row r="124" spans="1:14" s="56" customFormat="1" ht="195" customHeight="1" x14ac:dyDescent="0.2">
      <c r="A124" s="113" t="s">
        <v>370</v>
      </c>
      <c r="B124" s="101" t="s">
        <v>124</v>
      </c>
      <c r="C124" s="101" t="s">
        <v>72</v>
      </c>
      <c r="D124" s="101" t="s">
        <v>373</v>
      </c>
      <c r="E124" s="192">
        <v>2600</v>
      </c>
      <c r="F124" s="189">
        <v>162422</v>
      </c>
      <c r="G124" s="190" t="s">
        <v>101</v>
      </c>
      <c r="H124" s="189">
        <v>162422</v>
      </c>
      <c r="I124" s="191" t="s">
        <v>179</v>
      </c>
      <c r="J124" s="193" t="s">
        <v>385</v>
      </c>
      <c r="K124" s="101" t="s">
        <v>353</v>
      </c>
      <c r="L124" s="119"/>
      <c r="M124" s="72"/>
      <c r="N124" s="57"/>
    </row>
    <row r="125" spans="1:14" s="56" customFormat="1" ht="270.75" customHeight="1" x14ac:dyDescent="0.2">
      <c r="A125" s="113" t="s">
        <v>371</v>
      </c>
      <c r="B125" s="101" t="s">
        <v>124</v>
      </c>
      <c r="C125" s="101" t="s">
        <v>86</v>
      </c>
      <c r="D125" s="101" t="s">
        <v>374</v>
      </c>
      <c r="E125" s="192">
        <v>1291</v>
      </c>
      <c r="F125" s="189">
        <v>82714.37</v>
      </c>
      <c r="G125" s="190" t="s">
        <v>101</v>
      </c>
      <c r="H125" s="189">
        <v>82714.37</v>
      </c>
      <c r="I125" s="191" t="s">
        <v>386</v>
      </c>
      <c r="J125" s="193" t="s">
        <v>389</v>
      </c>
      <c r="K125" s="101" t="s">
        <v>353</v>
      </c>
      <c r="L125" s="119"/>
      <c r="M125" s="72"/>
      <c r="N125" s="57"/>
    </row>
    <row r="126" spans="1:14" s="56" customFormat="1" ht="270.75" customHeight="1" x14ac:dyDescent="0.2">
      <c r="A126" s="113" t="s">
        <v>372</v>
      </c>
      <c r="B126" s="101" t="s">
        <v>124</v>
      </c>
      <c r="C126" s="186" t="s">
        <v>79</v>
      </c>
      <c r="D126" s="101" t="s">
        <v>375</v>
      </c>
      <c r="E126" s="186">
        <v>763</v>
      </c>
      <c r="F126" s="189">
        <v>61253.64</v>
      </c>
      <c r="G126" s="190" t="s">
        <v>101</v>
      </c>
      <c r="H126" s="189">
        <v>61253.64</v>
      </c>
      <c r="I126" s="186" t="s">
        <v>387</v>
      </c>
      <c r="J126" s="193" t="s">
        <v>388</v>
      </c>
      <c r="K126" s="101" t="s">
        <v>353</v>
      </c>
      <c r="L126" s="119"/>
      <c r="M126" s="72"/>
      <c r="N126" s="57"/>
    </row>
    <row r="127" spans="1:14" s="56" customFormat="1" ht="315" customHeight="1" x14ac:dyDescent="0.2">
      <c r="A127" s="113" t="s">
        <v>416</v>
      </c>
      <c r="B127" s="101" t="s">
        <v>124</v>
      </c>
      <c r="C127" s="186" t="s">
        <v>79</v>
      </c>
      <c r="D127" s="101" t="s">
        <v>417</v>
      </c>
      <c r="E127" s="192">
        <v>1375</v>
      </c>
      <c r="F127" s="189">
        <v>110385</v>
      </c>
      <c r="G127" s="190" t="s">
        <v>101</v>
      </c>
      <c r="H127" s="189">
        <v>110385</v>
      </c>
      <c r="I127" s="186" t="s">
        <v>418</v>
      </c>
      <c r="J127" s="101" t="s">
        <v>444</v>
      </c>
      <c r="K127" s="101" t="s">
        <v>353</v>
      </c>
      <c r="L127" s="119"/>
      <c r="M127" s="72"/>
      <c r="N127" s="57"/>
    </row>
    <row r="128" spans="1:14" s="56" customFormat="1" ht="303.75" customHeight="1" x14ac:dyDescent="0.2">
      <c r="A128" s="113" t="s">
        <v>442</v>
      </c>
      <c r="B128" s="101" t="s">
        <v>124</v>
      </c>
      <c r="C128" s="186" t="s">
        <v>86</v>
      </c>
      <c r="D128" s="101" t="s">
        <v>443</v>
      </c>
      <c r="E128" s="192">
        <v>1319</v>
      </c>
      <c r="F128" s="189">
        <v>84508.33</v>
      </c>
      <c r="G128" s="190" t="s">
        <v>101</v>
      </c>
      <c r="H128" s="189">
        <v>84508.33</v>
      </c>
      <c r="I128" s="186" t="s">
        <v>418</v>
      </c>
      <c r="J128" s="101" t="s">
        <v>444</v>
      </c>
      <c r="K128" s="101" t="s">
        <v>353</v>
      </c>
      <c r="L128" s="186"/>
      <c r="M128" s="72"/>
      <c r="N128" s="57"/>
    </row>
    <row r="129" spans="1:14" s="56" customFormat="1" ht="303.75" customHeight="1" x14ac:dyDescent="0.2">
      <c r="A129" s="113" t="s">
        <v>492</v>
      </c>
      <c r="B129" s="101" t="s">
        <v>124</v>
      </c>
      <c r="C129" s="186" t="s">
        <v>121</v>
      </c>
      <c r="D129" s="101" t="s">
        <v>498</v>
      </c>
      <c r="E129" s="192">
        <v>1200</v>
      </c>
      <c r="F129" s="189">
        <v>68712</v>
      </c>
      <c r="G129" s="190" t="s">
        <v>101</v>
      </c>
      <c r="H129" s="189">
        <v>68712</v>
      </c>
      <c r="I129" s="191">
        <v>44967</v>
      </c>
      <c r="J129" s="101" t="s">
        <v>509</v>
      </c>
      <c r="K129" s="101" t="s">
        <v>353</v>
      </c>
      <c r="L129" s="186"/>
      <c r="M129" s="72"/>
      <c r="N129" s="57"/>
    </row>
    <row r="130" spans="1:14" s="56" customFormat="1" ht="303.75" customHeight="1" x14ac:dyDescent="0.2">
      <c r="A130" s="113" t="s">
        <v>493</v>
      </c>
      <c r="B130" s="101" t="s">
        <v>507</v>
      </c>
      <c r="C130" s="101" t="s">
        <v>486</v>
      </c>
      <c r="D130" s="101" t="s">
        <v>499</v>
      </c>
      <c r="E130" s="192">
        <v>8823</v>
      </c>
      <c r="F130" s="189">
        <v>251279.04</v>
      </c>
      <c r="G130" s="190" t="s">
        <v>101</v>
      </c>
      <c r="H130" s="189">
        <v>251279.04</v>
      </c>
      <c r="I130" s="191">
        <v>45062</v>
      </c>
      <c r="J130" s="101" t="s">
        <v>508</v>
      </c>
      <c r="K130" s="101" t="s">
        <v>353</v>
      </c>
      <c r="L130" s="186"/>
      <c r="M130" s="72"/>
      <c r="N130" s="57"/>
    </row>
    <row r="131" spans="1:14" s="56" customFormat="1" ht="303.75" customHeight="1" x14ac:dyDescent="0.2">
      <c r="A131" s="113" t="s">
        <v>494</v>
      </c>
      <c r="B131" s="101" t="s">
        <v>505</v>
      </c>
      <c r="C131" s="186" t="s">
        <v>79</v>
      </c>
      <c r="D131" s="115" t="s">
        <v>500</v>
      </c>
      <c r="E131" s="244">
        <v>2500</v>
      </c>
      <c r="F131" s="245">
        <v>1953375</v>
      </c>
      <c r="G131" s="190" t="s">
        <v>101</v>
      </c>
      <c r="H131" s="189">
        <v>1953375</v>
      </c>
      <c r="I131" s="191">
        <v>45063</v>
      </c>
      <c r="J131" s="101" t="s">
        <v>506</v>
      </c>
      <c r="K131" s="101" t="s">
        <v>353</v>
      </c>
      <c r="L131" s="186"/>
      <c r="M131" s="72"/>
      <c r="N131" s="57"/>
    </row>
    <row r="132" spans="1:14" s="56" customFormat="1" ht="303.75" customHeight="1" x14ac:dyDescent="0.2">
      <c r="A132" s="113" t="s">
        <v>495</v>
      </c>
      <c r="B132" s="101" t="s">
        <v>124</v>
      </c>
      <c r="C132" s="186" t="s">
        <v>79</v>
      </c>
      <c r="D132" s="115" t="s">
        <v>501</v>
      </c>
      <c r="E132" s="244">
        <v>1500</v>
      </c>
      <c r="F132" s="245">
        <v>120420</v>
      </c>
      <c r="G132" s="190" t="s">
        <v>101</v>
      </c>
      <c r="H132" s="189">
        <v>120420</v>
      </c>
      <c r="I132" s="191">
        <v>45014</v>
      </c>
      <c r="J132" s="101" t="s">
        <v>504</v>
      </c>
      <c r="K132" s="101" t="s">
        <v>353</v>
      </c>
      <c r="L132" s="186"/>
      <c r="M132" s="72"/>
      <c r="N132" s="57"/>
    </row>
    <row r="133" spans="1:14" s="56" customFormat="1" ht="303.75" customHeight="1" x14ac:dyDescent="0.2">
      <c r="A133" s="113" t="s">
        <v>496</v>
      </c>
      <c r="B133" s="101" t="s">
        <v>124</v>
      </c>
      <c r="C133" s="186" t="s">
        <v>86</v>
      </c>
      <c r="D133" s="115" t="s">
        <v>502</v>
      </c>
      <c r="E133" s="244">
        <v>1311</v>
      </c>
      <c r="F133" s="245">
        <v>83995.77</v>
      </c>
      <c r="G133" s="190" t="s">
        <v>101</v>
      </c>
      <c r="H133" s="189">
        <v>83995.77</v>
      </c>
      <c r="I133" s="191">
        <v>45217</v>
      </c>
      <c r="J133" s="101" t="s">
        <v>510</v>
      </c>
      <c r="K133" s="101" t="s">
        <v>353</v>
      </c>
      <c r="L133" s="186"/>
      <c r="M133" s="72"/>
      <c r="N133" s="57"/>
    </row>
    <row r="134" spans="1:14" s="56" customFormat="1" ht="303.75" customHeight="1" x14ac:dyDescent="0.2">
      <c r="A134" s="113" t="s">
        <v>497</v>
      </c>
      <c r="B134" s="101" t="s">
        <v>124</v>
      </c>
      <c r="C134" s="186" t="s">
        <v>86</v>
      </c>
      <c r="D134" s="115" t="s">
        <v>503</v>
      </c>
      <c r="E134" s="244">
        <v>979</v>
      </c>
      <c r="F134" s="245">
        <v>62724.53</v>
      </c>
      <c r="G134" s="190" t="s">
        <v>101</v>
      </c>
      <c r="H134" s="189">
        <v>62724.53</v>
      </c>
      <c r="I134" s="191">
        <v>45217</v>
      </c>
      <c r="J134" s="101" t="s">
        <v>504</v>
      </c>
      <c r="K134" s="101" t="s">
        <v>353</v>
      </c>
      <c r="L134" s="186"/>
      <c r="M134" s="72"/>
      <c r="N134" s="57"/>
    </row>
    <row r="135" spans="1:14" s="56" customFormat="1" ht="22.5" customHeight="1" x14ac:dyDescent="0.2">
      <c r="A135" s="186"/>
      <c r="B135" s="104" t="s">
        <v>18</v>
      </c>
      <c r="C135" s="10"/>
      <c r="D135" s="102"/>
      <c r="E135" s="251">
        <f>SUM(E39:E134)</f>
        <v>756124</v>
      </c>
      <c r="F135" s="31">
        <f>SUM(F39:F134)</f>
        <v>22711537.590000004</v>
      </c>
      <c r="G135" s="252">
        <v>0</v>
      </c>
      <c r="H135" s="31">
        <f>SUM(H39:H134)</f>
        <v>22711537.590000004</v>
      </c>
      <c r="I135" s="202"/>
      <c r="J135" s="12"/>
      <c r="K135" s="101"/>
      <c r="L135" s="102"/>
      <c r="M135" s="72"/>
      <c r="N135" s="57"/>
    </row>
    <row r="136" spans="1:14" ht="15" customHeight="1" x14ac:dyDescent="0.25">
      <c r="A136" s="9"/>
      <c r="B136" s="104" t="s">
        <v>19</v>
      </c>
      <c r="C136" s="10"/>
      <c r="D136" s="102"/>
      <c r="E136" s="31">
        <f>E135+E36+E33+E27+E22</f>
        <v>765012.1</v>
      </c>
      <c r="F136" s="31">
        <f>F135+F36+F33+F27+F22</f>
        <v>46886764.439999998</v>
      </c>
      <c r="G136" s="31">
        <f>G135+G36+G33+G27+G22</f>
        <v>829415.4</v>
      </c>
      <c r="H136" s="31">
        <f>H135+H36+H33+H27+H22</f>
        <v>26274392.070000004</v>
      </c>
      <c r="I136" s="202"/>
      <c r="J136" s="12"/>
      <c r="K136" s="101"/>
      <c r="L136" s="102"/>
      <c r="M136" s="72"/>
      <c r="N136" s="57"/>
    </row>
    <row r="137" spans="1:14" x14ac:dyDescent="0.25">
      <c r="A137" s="253" t="s">
        <v>63</v>
      </c>
      <c r="B137" s="253"/>
      <c r="C137" s="253"/>
      <c r="D137" s="109"/>
      <c r="E137" s="236">
        <f>E135</f>
        <v>756124</v>
      </c>
      <c r="F137" s="120">
        <f>F135</f>
        <v>22711537.590000004</v>
      </c>
      <c r="G137" s="112"/>
      <c r="H137" s="120">
        <f>H135</f>
        <v>22711537.590000004</v>
      </c>
      <c r="I137" s="109"/>
      <c r="J137" s="76"/>
      <c r="K137" s="101"/>
      <c r="L137" s="109"/>
    </row>
    <row r="138" spans="1:14" x14ac:dyDescent="0.25">
      <c r="A138" s="32"/>
      <c r="B138" s="32"/>
      <c r="C138" s="32"/>
      <c r="D138" s="32"/>
      <c r="E138" s="63"/>
      <c r="F138" s="70"/>
      <c r="G138" s="13"/>
      <c r="H138" s="62"/>
      <c r="I138" s="32"/>
      <c r="J138" s="77"/>
      <c r="K138" s="103"/>
      <c r="L138" s="32"/>
    </row>
    <row r="139" spans="1:14" x14ac:dyDescent="0.25">
      <c r="A139" s="32"/>
      <c r="E139" s="239"/>
      <c r="F139" s="240">
        <f>F22+F27+F33+F36</f>
        <v>24175226.850000001</v>
      </c>
      <c r="G139" s="240">
        <f>G22+G27+G33+G36</f>
        <v>829415.4</v>
      </c>
      <c r="K139" s="103"/>
    </row>
    <row r="140" spans="1:14" x14ac:dyDescent="0.25">
      <c r="E140" s="239" t="s">
        <v>487</v>
      </c>
      <c r="F140" s="239"/>
      <c r="G140" s="241">
        <f>F139-G139</f>
        <v>23345811.450000003</v>
      </c>
      <c r="K140" s="103"/>
    </row>
    <row r="141" spans="1:14" x14ac:dyDescent="0.25">
      <c r="F141" s="111"/>
      <c r="K141" s="103"/>
    </row>
    <row r="142" spans="1:14" x14ac:dyDescent="0.25">
      <c r="K142" s="103"/>
    </row>
    <row r="143" spans="1:14" x14ac:dyDescent="0.25">
      <c r="K143" s="103"/>
    </row>
    <row r="144" spans="1:14" x14ac:dyDescent="0.25">
      <c r="K144" s="103"/>
    </row>
    <row r="145" spans="11:11" x14ac:dyDescent="0.25">
      <c r="K145" s="103"/>
    </row>
    <row r="146" spans="11:11" x14ac:dyDescent="0.25">
      <c r="K146" s="103"/>
    </row>
    <row r="147" spans="11:11" x14ac:dyDescent="0.25">
      <c r="K147" s="103"/>
    </row>
    <row r="148" spans="11:11" x14ac:dyDescent="0.25">
      <c r="K148" s="103"/>
    </row>
    <row r="149" spans="11:11" x14ac:dyDescent="0.25">
      <c r="K149" s="103"/>
    </row>
    <row r="150" spans="11:11" x14ac:dyDescent="0.25">
      <c r="K150" s="103"/>
    </row>
    <row r="151" spans="11:11" x14ac:dyDescent="0.25">
      <c r="K151" s="103"/>
    </row>
    <row r="152" spans="11:11" x14ac:dyDescent="0.25">
      <c r="K152" s="103"/>
    </row>
    <row r="153" spans="11:11" x14ac:dyDescent="0.25">
      <c r="K153" s="103"/>
    </row>
    <row r="154" spans="11:11" x14ac:dyDescent="0.25">
      <c r="K154" s="103"/>
    </row>
    <row r="155" spans="11:11" x14ac:dyDescent="0.25">
      <c r="K155" s="103"/>
    </row>
    <row r="156" spans="11:11" x14ac:dyDescent="0.25">
      <c r="K156" s="103"/>
    </row>
    <row r="157" spans="11:11" x14ac:dyDescent="0.25">
      <c r="K157" s="32"/>
    </row>
    <row r="185" spans="9:10" x14ac:dyDescent="0.25">
      <c r="I185" s="67"/>
      <c r="J185" s="78"/>
    </row>
  </sheetData>
  <mergeCells count="11">
    <mergeCell ref="A137:C137"/>
    <mergeCell ref="A6:L6"/>
    <mergeCell ref="A7:L7"/>
    <mergeCell ref="E8:H8"/>
    <mergeCell ref="F10:G10"/>
    <mergeCell ref="D11:H11"/>
    <mergeCell ref="A37:L37"/>
    <mergeCell ref="A16:L16"/>
    <mergeCell ref="A23:L23"/>
    <mergeCell ref="A28:L28"/>
    <mergeCell ref="A34:L34"/>
  </mergeCells>
  <phoneticPr fontId="0" type="noConversion"/>
  <printOptions horizontalCentered="1" verticalCentered="1"/>
  <pageMargins left="0.19685039370078741" right="0.19685039370078741" top="0.74803149606299213" bottom="0.35433070866141736" header="0.31496062992125984" footer="0.31496062992125984"/>
  <pageSetup paperSize="9" scale="88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2"/>
  <sheetViews>
    <sheetView topLeftCell="A34" zoomScale="120" zoomScaleNormal="120" zoomScalePageLayoutView="110" workbookViewId="0">
      <selection activeCell="F32" sqref="F32"/>
    </sheetView>
  </sheetViews>
  <sheetFormatPr defaultRowHeight="12.75" x14ac:dyDescent="0.2"/>
  <cols>
    <col min="1" max="1" width="8.42578125" style="16" customWidth="1"/>
    <col min="2" max="2" width="23" style="18" customWidth="1"/>
    <col min="3" max="3" width="14" style="18" customWidth="1"/>
    <col min="4" max="4" width="14.85546875" style="90" customWidth="1"/>
    <col min="5" max="5" width="15.42578125" style="16" customWidth="1"/>
    <col min="6" max="6" width="21" style="16" customWidth="1"/>
    <col min="7" max="7" width="18.5703125" style="16" customWidth="1"/>
    <col min="8" max="8" width="18.85546875" style="16" customWidth="1"/>
    <col min="9" max="9" width="13.140625" style="16" customWidth="1"/>
    <col min="10" max="10" width="9.140625" style="16"/>
    <col min="11" max="11" width="11.140625" style="16" customWidth="1"/>
    <col min="12" max="12" width="11.42578125" style="16" customWidth="1"/>
    <col min="13" max="16384" width="9.140625" style="16"/>
  </cols>
  <sheetData>
    <row r="2" spans="1:9" x14ac:dyDescent="0.2">
      <c r="D2" s="96"/>
      <c r="E2" s="17" t="s">
        <v>11</v>
      </c>
    </row>
    <row r="3" spans="1:9" x14ac:dyDescent="0.2">
      <c r="D3" s="96"/>
      <c r="E3" s="17" t="s">
        <v>12</v>
      </c>
    </row>
    <row r="5" spans="1:9" ht="13.5" thickBot="1" x14ac:dyDescent="0.25"/>
    <row r="6" spans="1:9" ht="90" thickBot="1" x14ac:dyDescent="0.25">
      <c r="A6" s="19" t="s">
        <v>2</v>
      </c>
      <c r="B6" s="85" t="s">
        <v>13</v>
      </c>
      <c r="C6" s="85" t="s">
        <v>3</v>
      </c>
      <c r="D6" s="91" t="s">
        <v>17</v>
      </c>
      <c r="E6" s="20" t="s">
        <v>14</v>
      </c>
      <c r="F6" s="20" t="s">
        <v>15</v>
      </c>
      <c r="G6" s="20" t="s">
        <v>4</v>
      </c>
      <c r="H6" s="20" t="s">
        <v>16</v>
      </c>
    </row>
    <row r="7" spans="1:9" ht="15" customHeight="1" x14ac:dyDescent="0.2">
      <c r="A7" s="21">
        <v>1</v>
      </c>
      <c r="B7" s="86">
        <v>2</v>
      </c>
      <c r="C7" s="95">
        <v>3</v>
      </c>
      <c r="D7" s="97">
        <v>4</v>
      </c>
      <c r="E7" s="23">
        <v>5</v>
      </c>
      <c r="F7" s="22">
        <v>6</v>
      </c>
      <c r="G7" s="23">
        <v>7</v>
      </c>
      <c r="H7" s="22">
        <v>8</v>
      </c>
    </row>
    <row r="8" spans="1:9" ht="25.5" customHeight="1" x14ac:dyDescent="0.2">
      <c r="A8" s="259" t="s">
        <v>50</v>
      </c>
      <c r="B8" s="260"/>
      <c r="C8" s="260"/>
      <c r="D8" s="260"/>
      <c r="E8" s="260"/>
      <c r="F8" s="260"/>
      <c r="G8" s="260"/>
      <c r="H8" s="261"/>
    </row>
    <row r="9" spans="1:9" ht="33.75" customHeight="1" x14ac:dyDescent="0.2">
      <c r="A9" s="211" t="s">
        <v>70</v>
      </c>
      <c r="B9" s="146" t="s">
        <v>368</v>
      </c>
      <c r="C9" s="147">
        <v>159500</v>
      </c>
      <c r="D9" s="147">
        <v>159500</v>
      </c>
      <c r="E9" s="140" t="s">
        <v>398</v>
      </c>
      <c r="F9" s="148" t="s">
        <v>399</v>
      </c>
      <c r="G9" s="145" t="s">
        <v>322</v>
      </c>
      <c r="H9" s="144"/>
      <c r="I9" s="27"/>
    </row>
    <row r="10" spans="1:9" ht="33.75" customHeight="1" x14ac:dyDescent="0.2">
      <c r="A10" s="211" t="s">
        <v>76</v>
      </c>
      <c r="B10" s="144" t="s">
        <v>320</v>
      </c>
      <c r="C10" s="149">
        <v>632075</v>
      </c>
      <c r="D10" s="149">
        <v>632075</v>
      </c>
      <c r="E10" s="143" t="s">
        <v>403</v>
      </c>
      <c r="F10" s="144" t="s">
        <v>400</v>
      </c>
      <c r="G10" s="145" t="s">
        <v>322</v>
      </c>
      <c r="H10" s="144"/>
      <c r="I10" s="27"/>
    </row>
    <row r="11" spans="1:9" ht="33.75" customHeight="1" x14ac:dyDescent="0.2">
      <c r="A11" s="211" t="s">
        <v>77</v>
      </c>
      <c r="B11" s="150" t="s">
        <v>402</v>
      </c>
      <c r="C11" s="151">
        <v>260000</v>
      </c>
      <c r="D11" s="148">
        <v>260000</v>
      </c>
      <c r="E11" s="142" t="s">
        <v>405</v>
      </c>
      <c r="F11" s="169" t="s">
        <v>406</v>
      </c>
      <c r="G11" s="145" t="s">
        <v>322</v>
      </c>
      <c r="H11" s="144"/>
    </row>
    <row r="12" spans="1:9" ht="16.5" customHeight="1" x14ac:dyDescent="0.2">
      <c r="A12" s="152"/>
      <c r="B12" s="153" t="s">
        <v>18</v>
      </c>
      <c r="C12" s="154">
        <f>C11+C10+C9</f>
        <v>1051575</v>
      </c>
      <c r="D12" s="155">
        <f>D11+D10+D9</f>
        <v>1051575</v>
      </c>
      <c r="E12" s="143"/>
      <c r="F12" s="145"/>
      <c r="G12" s="145"/>
      <c r="H12" s="144"/>
    </row>
    <row r="13" spans="1:9" ht="23.25" customHeight="1" x14ac:dyDescent="0.2">
      <c r="A13" s="262" t="s">
        <v>51</v>
      </c>
      <c r="B13" s="263"/>
      <c r="C13" s="263"/>
      <c r="D13" s="263"/>
      <c r="E13" s="263"/>
      <c r="F13" s="263"/>
      <c r="G13" s="263"/>
      <c r="H13" s="264"/>
    </row>
    <row r="14" spans="1:9" ht="28.5" customHeight="1" x14ac:dyDescent="0.2">
      <c r="A14" s="141" t="s">
        <v>70</v>
      </c>
      <c r="B14" s="141" t="s">
        <v>359</v>
      </c>
      <c r="C14" s="207">
        <v>454509.6</v>
      </c>
      <c r="D14" s="207">
        <v>162809.51999999999</v>
      </c>
      <c r="E14" s="141" t="s">
        <v>336</v>
      </c>
      <c r="F14" s="141" t="s">
        <v>337</v>
      </c>
      <c r="G14" s="141" t="s">
        <v>353</v>
      </c>
      <c r="H14" s="141"/>
    </row>
    <row r="15" spans="1:9" ht="27.75" customHeight="1" x14ac:dyDescent="0.2">
      <c r="A15" s="141" t="s">
        <v>76</v>
      </c>
      <c r="B15" s="141" t="s">
        <v>360</v>
      </c>
      <c r="C15" s="207">
        <v>425900</v>
      </c>
      <c r="D15" s="207">
        <v>51624.24</v>
      </c>
      <c r="E15" s="141" t="s">
        <v>338</v>
      </c>
      <c r="F15" s="141" t="s">
        <v>339</v>
      </c>
      <c r="G15" s="141" t="s">
        <v>353</v>
      </c>
      <c r="H15" s="141"/>
    </row>
    <row r="16" spans="1:9" ht="25.5" customHeight="1" x14ac:dyDescent="0.2">
      <c r="A16" s="140" t="s">
        <v>77</v>
      </c>
      <c r="B16" s="141" t="s">
        <v>361</v>
      </c>
      <c r="C16" s="207">
        <v>350457.59999999998</v>
      </c>
      <c r="D16" s="207">
        <v>116819.28</v>
      </c>
      <c r="E16" s="141" t="s">
        <v>340</v>
      </c>
      <c r="F16" s="141" t="s">
        <v>341</v>
      </c>
      <c r="G16" s="141" t="s">
        <v>353</v>
      </c>
      <c r="H16" s="208"/>
      <c r="I16" s="27"/>
    </row>
    <row r="17" spans="1:15" ht="25.5" customHeight="1" x14ac:dyDescent="0.2">
      <c r="A17" s="140" t="s">
        <v>84</v>
      </c>
      <c r="B17" s="141" t="s">
        <v>363</v>
      </c>
      <c r="C17" s="207">
        <v>232704</v>
      </c>
      <c r="D17" s="207">
        <v>41554.199999999997</v>
      </c>
      <c r="E17" s="141" t="s">
        <v>344</v>
      </c>
      <c r="F17" s="141" t="s">
        <v>345</v>
      </c>
      <c r="G17" s="141" t="s">
        <v>353</v>
      </c>
      <c r="H17" s="208"/>
      <c r="I17" s="27"/>
    </row>
    <row r="18" spans="1:15" ht="25.5" customHeight="1" x14ac:dyDescent="0.2">
      <c r="A18" s="140" t="s">
        <v>113</v>
      </c>
      <c r="B18" s="141" t="s">
        <v>362</v>
      </c>
      <c r="C18" s="207">
        <v>333915</v>
      </c>
      <c r="D18" s="207">
        <v>63602.720000000001</v>
      </c>
      <c r="E18" s="141" t="s">
        <v>342</v>
      </c>
      <c r="F18" s="141" t="s">
        <v>343</v>
      </c>
      <c r="G18" s="141" t="s">
        <v>353</v>
      </c>
      <c r="H18" s="208"/>
      <c r="I18" s="27"/>
    </row>
    <row r="19" spans="1:15" ht="24.75" customHeight="1" x14ac:dyDescent="0.2">
      <c r="A19" s="142" t="s">
        <v>118</v>
      </c>
      <c r="B19" s="141" t="s">
        <v>357</v>
      </c>
      <c r="C19" s="207">
        <v>299939</v>
      </c>
      <c r="D19" s="148">
        <v>0</v>
      </c>
      <c r="E19" s="140" t="s">
        <v>358</v>
      </c>
      <c r="F19" s="141" t="s">
        <v>356</v>
      </c>
      <c r="G19" s="141" t="s">
        <v>353</v>
      </c>
      <c r="H19" s="208"/>
      <c r="I19" s="27"/>
    </row>
    <row r="20" spans="1:15" ht="24.75" customHeight="1" x14ac:dyDescent="0.2">
      <c r="A20" s="142" t="s">
        <v>120</v>
      </c>
      <c r="B20" s="141" t="s">
        <v>364</v>
      </c>
      <c r="C20" s="207">
        <v>446178</v>
      </c>
      <c r="D20" s="148">
        <v>0</v>
      </c>
      <c r="E20" s="140" t="s">
        <v>392</v>
      </c>
      <c r="F20" s="141" t="s">
        <v>397</v>
      </c>
      <c r="G20" s="141" t="s">
        <v>353</v>
      </c>
      <c r="H20" s="208"/>
      <c r="I20" s="27"/>
    </row>
    <row r="21" spans="1:15" ht="24.75" customHeight="1" x14ac:dyDescent="0.2">
      <c r="A21" s="142" t="s">
        <v>123</v>
      </c>
      <c r="B21" s="141" t="s">
        <v>365</v>
      </c>
      <c r="C21" s="207">
        <v>292508</v>
      </c>
      <c r="D21" s="148">
        <v>0</v>
      </c>
      <c r="E21" s="140" t="s">
        <v>394</v>
      </c>
      <c r="F21" s="141" t="s">
        <v>395</v>
      </c>
      <c r="G21" s="141" t="s">
        <v>353</v>
      </c>
      <c r="H21" s="208"/>
      <c r="I21" s="27"/>
    </row>
    <row r="22" spans="1:15" ht="24.75" customHeight="1" x14ac:dyDescent="0.2">
      <c r="A22" s="142" t="s">
        <v>128</v>
      </c>
      <c r="B22" s="141" t="s">
        <v>366</v>
      </c>
      <c r="C22" s="207">
        <v>289602</v>
      </c>
      <c r="D22" s="148">
        <v>0</v>
      </c>
      <c r="E22" s="140" t="s">
        <v>394</v>
      </c>
      <c r="F22" s="141" t="s">
        <v>395</v>
      </c>
      <c r="G22" s="141" t="s">
        <v>353</v>
      </c>
      <c r="H22" s="208"/>
      <c r="I22" s="27"/>
    </row>
    <row r="23" spans="1:15" ht="24.75" customHeight="1" x14ac:dyDescent="0.2">
      <c r="A23" s="142" t="s">
        <v>132</v>
      </c>
      <c r="B23" s="141" t="s">
        <v>367</v>
      </c>
      <c r="C23" s="207">
        <v>548881</v>
      </c>
      <c r="D23" s="148">
        <v>0</v>
      </c>
      <c r="E23" s="140" t="s">
        <v>393</v>
      </c>
      <c r="F23" s="141" t="s">
        <v>396</v>
      </c>
      <c r="G23" s="141" t="s">
        <v>353</v>
      </c>
      <c r="H23" s="208"/>
      <c r="I23" s="27"/>
    </row>
    <row r="24" spans="1:15" ht="33" customHeight="1" x14ac:dyDescent="0.2">
      <c r="A24" s="140" t="s">
        <v>136</v>
      </c>
      <c r="B24" s="141" t="s">
        <v>401</v>
      </c>
      <c r="C24" s="207">
        <v>215000</v>
      </c>
      <c r="D24" s="203">
        <v>197083.16</v>
      </c>
      <c r="E24" s="140" t="s">
        <v>405</v>
      </c>
      <c r="F24" s="141" t="s">
        <v>404</v>
      </c>
      <c r="G24" s="145" t="s">
        <v>322</v>
      </c>
      <c r="H24" s="208"/>
      <c r="I24" s="27"/>
    </row>
    <row r="25" spans="1:15" ht="21.75" customHeight="1" x14ac:dyDescent="0.2">
      <c r="A25" s="150" t="s">
        <v>140</v>
      </c>
      <c r="B25" s="150" t="s">
        <v>454</v>
      </c>
      <c r="C25" s="148">
        <v>2034846</v>
      </c>
      <c r="D25" s="151">
        <v>0</v>
      </c>
      <c r="E25" s="140" t="s">
        <v>453</v>
      </c>
      <c r="F25" s="150" t="s">
        <v>460</v>
      </c>
      <c r="G25" s="141" t="s">
        <v>353</v>
      </c>
      <c r="H25" s="140"/>
      <c r="I25" s="27"/>
    </row>
    <row r="26" spans="1:15" ht="21.75" customHeight="1" x14ac:dyDescent="0.2">
      <c r="A26" s="150" t="s">
        <v>141</v>
      </c>
      <c r="B26" s="150" t="s">
        <v>520</v>
      </c>
      <c r="C26" s="148">
        <v>2668000</v>
      </c>
      <c r="D26" s="151">
        <v>0</v>
      </c>
      <c r="E26" s="140" t="s">
        <v>522</v>
      </c>
      <c r="F26" s="150" t="s">
        <v>521</v>
      </c>
      <c r="G26" s="141" t="s">
        <v>353</v>
      </c>
      <c r="H26" s="140"/>
      <c r="I26" s="27"/>
    </row>
    <row r="27" spans="1:15" ht="27.75" customHeight="1" x14ac:dyDescent="0.2">
      <c r="A27" s="248"/>
      <c r="B27" s="153" t="s">
        <v>18</v>
      </c>
      <c r="C27" s="156">
        <f>C26+C25+C23+C22+C21+C20+C19+C18+C17+C16+C15+C14</f>
        <v>8377440.1999999993</v>
      </c>
      <c r="D27" s="156">
        <f>D26+D25+D23+D22+D21+D20+D19+D18+D17+D16+D15+D14</f>
        <v>436409.95999999996</v>
      </c>
      <c r="E27" s="157"/>
      <c r="F27" s="142"/>
      <c r="G27" s="141" t="s">
        <v>353</v>
      </c>
      <c r="H27" s="144"/>
      <c r="I27" s="27"/>
    </row>
    <row r="28" spans="1:15" ht="35.25" customHeight="1" x14ac:dyDescent="0.2">
      <c r="A28" s="158"/>
      <c r="B28" s="159" t="s">
        <v>18</v>
      </c>
      <c r="C28" s="205">
        <f>C24</f>
        <v>215000</v>
      </c>
      <c r="D28" s="206">
        <f>D24</f>
        <v>197083.16</v>
      </c>
      <c r="E28" s="140"/>
      <c r="F28" s="140"/>
      <c r="G28" s="144" t="s">
        <v>322</v>
      </c>
      <c r="H28" s="158"/>
    </row>
    <row r="29" spans="1:15" ht="19.5" customHeight="1" x14ac:dyDescent="0.2">
      <c r="A29" s="267" t="s">
        <v>461</v>
      </c>
      <c r="B29" s="267"/>
      <c r="C29" s="267"/>
      <c r="D29" s="267"/>
      <c r="E29" s="267"/>
      <c r="F29" s="267"/>
      <c r="G29" s="267"/>
      <c r="H29" s="267"/>
    </row>
    <row r="30" spans="1:15" ht="22.5" customHeight="1" x14ac:dyDescent="0.2">
      <c r="A30" s="203" t="s">
        <v>70</v>
      </c>
      <c r="B30" s="203" t="s">
        <v>455</v>
      </c>
      <c r="C30" s="203">
        <v>154565</v>
      </c>
      <c r="D30" s="203">
        <v>0</v>
      </c>
      <c r="E30" s="209">
        <v>44680</v>
      </c>
      <c r="F30" s="203" t="s">
        <v>458</v>
      </c>
      <c r="G30" s="141" t="s">
        <v>353</v>
      </c>
      <c r="H30" s="203"/>
    </row>
    <row r="31" spans="1:15" ht="23.25" customHeight="1" x14ac:dyDescent="0.2">
      <c r="A31" s="203" t="s">
        <v>76</v>
      </c>
      <c r="B31" s="203" t="s">
        <v>456</v>
      </c>
      <c r="C31" s="203">
        <v>145883</v>
      </c>
      <c r="D31" s="203">
        <v>0</v>
      </c>
      <c r="E31" s="209">
        <v>44680</v>
      </c>
      <c r="F31" s="203" t="s">
        <v>459</v>
      </c>
      <c r="G31" s="141" t="s">
        <v>353</v>
      </c>
      <c r="H31" s="203"/>
    </row>
    <row r="32" spans="1:15" ht="45.75" customHeight="1" x14ac:dyDescent="0.2">
      <c r="A32" s="203" t="s">
        <v>77</v>
      </c>
      <c r="B32" s="203" t="s">
        <v>523</v>
      </c>
      <c r="C32" s="203">
        <v>121635</v>
      </c>
      <c r="D32" s="203">
        <v>0</v>
      </c>
      <c r="E32" s="209">
        <v>45204</v>
      </c>
      <c r="F32" s="203" t="s">
        <v>526</v>
      </c>
      <c r="G32" s="141" t="s">
        <v>353</v>
      </c>
      <c r="H32" s="203"/>
      <c r="O32" s="16" t="s">
        <v>525</v>
      </c>
    </row>
    <row r="33" spans="1:9" ht="45.75" customHeight="1" x14ac:dyDescent="0.2">
      <c r="A33" s="203" t="s">
        <v>84</v>
      </c>
      <c r="B33" s="203" t="s">
        <v>524</v>
      </c>
      <c r="C33" s="203">
        <v>129920</v>
      </c>
      <c r="D33" s="203">
        <v>129920</v>
      </c>
      <c r="E33" s="209">
        <v>41330</v>
      </c>
      <c r="F33" s="203"/>
      <c r="G33" s="144" t="s">
        <v>322</v>
      </c>
      <c r="H33" s="203"/>
    </row>
    <row r="34" spans="1:9" ht="45.75" customHeight="1" x14ac:dyDescent="0.2">
      <c r="A34" s="203"/>
      <c r="B34" s="204" t="s">
        <v>18</v>
      </c>
      <c r="C34" s="204">
        <f>C33</f>
        <v>129920</v>
      </c>
      <c r="D34" s="204">
        <f>D33</f>
        <v>129920</v>
      </c>
      <c r="E34" s="209"/>
      <c r="F34" s="203"/>
      <c r="G34" s="144" t="s">
        <v>322</v>
      </c>
      <c r="H34" s="203"/>
    </row>
    <row r="35" spans="1:9" ht="21" customHeight="1" x14ac:dyDescent="0.2">
      <c r="A35" s="203"/>
      <c r="B35" s="204" t="s">
        <v>18</v>
      </c>
      <c r="C35" s="204">
        <f>C32+C31+C30</f>
        <v>422083</v>
      </c>
      <c r="D35" s="204">
        <f>D32+D31+D30</f>
        <v>0</v>
      </c>
      <c r="E35" s="203"/>
      <c r="F35" s="203"/>
      <c r="G35" s="141" t="s">
        <v>353</v>
      </c>
      <c r="H35" s="203"/>
    </row>
    <row r="36" spans="1:9" ht="21.75" customHeight="1" x14ac:dyDescent="0.2">
      <c r="A36" s="265" t="s">
        <v>457</v>
      </c>
      <c r="B36" s="265"/>
      <c r="C36" s="265"/>
      <c r="D36" s="265"/>
      <c r="E36" s="265"/>
      <c r="F36" s="265"/>
      <c r="G36" s="265"/>
      <c r="H36" s="266"/>
    </row>
    <row r="37" spans="1:9" ht="35.25" customHeight="1" x14ac:dyDescent="0.2">
      <c r="A37" s="212" t="s">
        <v>70</v>
      </c>
      <c r="B37" s="160" t="s">
        <v>346</v>
      </c>
      <c r="C37" s="161">
        <v>1613442.17</v>
      </c>
      <c r="D37" s="161">
        <v>1613442.17</v>
      </c>
      <c r="E37" s="153"/>
      <c r="F37" s="153"/>
      <c r="G37" s="145" t="s">
        <v>322</v>
      </c>
      <c r="H37" s="162"/>
    </row>
    <row r="38" spans="1:9" ht="27.75" customHeight="1" x14ac:dyDescent="0.2">
      <c r="A38" s="140" t="s">
        <v>76</v>
      </c>
      <c r="B38" s="160" t="s">
        <v>346</v>
      </c>
      <c r="C38" s="163">
        <v>570678.4</v>
      </c>
      <c r="D38" s="163">
        <v>0</v>
      </c>
      <c r="E38" s="164"/>
      <c r="F38" s="162"/>
      <c r="G38" s="141" t="s">
        <v>353</v>
      </c>
      <c r="H38" s="165"/>
      <c r="I38" s="27"/>
    </row>
    <row r="39" spans="1:9" ht="27.75" customHeight="1" x14ac:dyDescent="0.2">
      <c r="A39" s="146"/>
      <c r="B39" s="166" t="s">
        <v>18</v>
      </c>
      <c r="C39" s="167">
        <f>C38+C35+C27</f>
        <v>9370201.5999999996</v>
      </c>
      <c r="D39" s="167">
        <f>D38+D35+D27</f>
        <v>436409.95999999996</v>
      </c>
      <c r="E39" s="164"/>
      <c r="F39" s="162"/>
      <c r="G39" s="141" t="s">
        <v>353</v>
      </c>
      <c r="H39" s="165"/>
      <c r="I39" s="27"/>
    </row>
    <row r="40" spans="1:9" ht="33" customHeight="1" x14ac:dyDescent="0.2">
      <c r="A40" s="146"/>
      <c r="B40" s="153" t="s">
        <v>18</v>
      </c>
      <c r="C40" s="156">
        <f>C37+C34+C24+C12</f>
        <v>3009937.17</v>
      </c>
      <c r="D40" s="168">
        <f>D37+D34+D28+D12</f>
        <v>2992020.33</v>
      </c>
      <c r="E40" s="164"/>
      <c r="F40" s="162"/>
      <c r="G40" s="145" t="s">
        <v>322</v>
      </c>
      <c r="H40" s="162"/>
    </row>
    <row r="41" spans="1:9" ht="20.25" customHeight="1" x14ac:dyDescent="0.2">
      <c r="A41" s="146"/>
      <c r="B41" s="153" t="s">
        <v>19</v>
      </c>
      <c r="C41" s="156">
        <f>C39+C40</f>
        <v>12380138.77</v>
      </c>
      <c r="D41" s="156">
        <f>D40+D39</f>
        <v>3428430.29</v>
      </c>
      <c r="E41" s="164"/>
      <c r="F41" s="162"/>
      <c r="G41" s="145"/>
      <c r="H41" s="162"/>
    </row>
    <row r="42" spans="1:9" x14ac:dyDescent="0.2">
      <c r="C42" s="88"/>
      <c r="D42" s="25"/>
      <c r="E42" s="27"/>
    </row>
    <row r="43" spans="1:9" x14ac:dyDescent="0.2">
      <c r="C43" s="28"/>
      <c r="D43" s="92"/>
      <c r="E43" s="27"/>
      <c r="F43" s="27"/>
    </row>
    <row r="44" spans="1:9" x14ac:dyDescent="0.2">
      <c r="C44" s="65"/>
      <c r="D44" s="25"/>
      <c r="E44" s="25"/>
      <c r="F44" s="64"/>
    </row>
    <row r="45" spans="1:9" x14ac:dyDescent="0.2">
      <c r="C45" s="65"/>
      <c r="D45" s="93"/>
      <c r="E45" s="66"/>
      <c r="F45" s="64"/>
    </row>
    <row r="46" spans="1:9" x14ac:dyDescent="0.2">
      <c r="C46" s="28"/>
      <c r="D46" s="92"/>
      <c r="E46" s="27"/>
    </row>
    <row r="47" spans="1:9" x14ac:dyDescent="0.2">
      <c r="C47" s="28"/>
      <c r="D47" s="92"/>
      <c r="E47" s="27"/>
    </row>
    <row r="48" spans="1:9" x14ac:dyDescent="0.2">
      <c r="C48" s="28"/>
      <c r="D48" s="92"/>
      <c r="E48" s="27"/>
    </row>
    <row r="49" spans="2:7" x14ac:dyDescent="0.2">
      <c r="B49" s="87"/>
      <c r="C49" s="89"/>
      <c r="D49" s="94"/>
      <c r="E49" s="68"/>
      <c r="F49" s="68"/>
    </row>
    <row r="50" spans="2:7" x14ac:dyDescent="0.2">
      <c r="C50" s="28"/>
      <c r="D50" s="92"/>
    </row>
    <row r="51" spans="2:7" x14ac:dyDescent="0.2">
      <c r="C51" s="28"/>
      <c r="D51" s="92"/>
      <c r="E51" s="27"/>
      <c r="F51" s="27"/>
      <c r="G51" s="27"/>
    </row>
    <row r="52" spans="2:7" x14ac:dyDescent="0.2">
      <c r="C52" s="28"/>
      <c r="D52" s="92"/>
    </row>
    <row r="53" spans="2:7" x14ac:dyDescent="0.2">
      <c r="C53" s="28"/>
      <c r="D53" s="92"/>
    </row>
    <row r="54" spans="2:7" x14ac:dyDescent="0.2">
      <c r="C54" s="28"/>
      <c r="D54" s="92"/>
    </row>
    <row r="55" spans="2:7" x14ac:dyDescent="0.2">
      <c r="C55" s="28"/>
      <c r="D55" s="92"/>
    </row>
    <row r="56" spans="2:7" x14ac:dyDescent="0.2">
      <c r="C56" s="28"/>
      <c r="D56" s="92"/>
    </row>
    <row r="57" spans="2:7" x14ac:dyDescent="0.2">
      <c r="C57" s="28"/>
      <c r="D57" s="92"/>
    </row>
    <row r="58" spans="2:7" x14ac:dyDescent="0.2">
      <c r="C58" s="28"/>
      <c r="D58" s="92"/>
    </row>
    <row r="59" spans="2:7" x14ac:dyDescent="0.2">
      <c r="C59" s="28"/>
      <c r="D59" s="92"/>
    </row>
    <row r="60" spans="2:7" x14ac:dyDescent="0.2">
      <c r="C60" s="28"/>
      <c r="D60" s="92"/>
    </row>
    <row r="61" spans="2:7" x14ac:dyDescent="0.2">
      <c r="C61" s="28"/>
      <c r="D61" s="92"/>
    </row>
    <row r="62" spans="2:7" x14ac:dyDescent="0.2">
      <c r="C62" s="28"/>
      <c r="D62" s="92"/>
    </row>
    <row r="63" spans="2:7" x14ac:dyDescent="0.2">
      <c r="C63" s="28"/>
      <c r="D63" s="92"/>
    </row>
    <row r="64" spans="2:7" x14ac:dyDescent="0.2">
      <c r="C64" s="28"/>
      <c r="D64" s="92"/>
    </row>
    <row r="65" spans="3:4" x14ac:dyDescent="0.2">
      <c r="C65" s="28"/>
      <c r="D65" s="92"/>
    </row>
    <row r="66" spans="3:4" x14ac:dyDescent="0.2">
      <c r="C66" s="28"/>
      <c r="D66" s="92"/>
    </row>
    <row r="67" spans="3:4" x14ac:dyDescent="0.2">
      <c r="C67" s="28"/>
      <c r="D67" s="92"/>
    </row>
    <row r="68" spans="3:4" x14ac:dyDescent="0.2">
      <c r="C68" s="28"/>
      <c r="D68" s="92"/>
    </row>
    <row r="69" spans="3:4" x14ac:dyDescent="0.2">
      <c r="C69" s="28"/>
      <c r="D69" s="92"/>
    </row>
    <row r="70" spans="3:4" x14ac:dyDescent="0.2">
      <c r="C70" s="28"/>
      <c r="D70" s="92"/>
    </row>
    <row r="71" spans="3:4" x14ac:dyDescent="0.2">
      <c r="C71" s="28"/>
      <c r="D71" s="92"/>
    </row>
    <row r="72" spans="3:4" x14ac:dyDescent="0.2">
      <c r="C72" s="28"/>
      <c r="D72" s="92"/>
    </row>
    <row r="73" spans="3:4" x14ac:dyDescent="0.2">
      <c r="C73" s="28"/>
      <c r="D73" s="92"/>
    </row>
    <row r="74" spans="3:4" x14ac:dyDescent="0.2">
      <c r="C74" s="28"/>
      <c r="D74" s="92"/>
    </row>
    <row r="75" spans="3:4" x14ac:dyDescent="0.2">
      <c r="C75" s="28"/>
      <c r="D75" s="92"/>
    </row>
    <row r="76" spans="3:4" x14ac:dyDescent="0.2">
      <c r="C76" s="28"/>
      <c r="D76" s="92"/>
    </row>
    <row r="77" spans="3:4" x14ac:dyDescent="0.2">
      <c r="C77" s="28"/>
      <c r="D77" s="92"/>
    </row>
    <row r="78" spans="3:4" x14ac:dyDescent="0.2">
      <c r="C78" s="28"/>
      <c r="D78" s="92"/>
    </row>
    <row r="79" spans="3:4" x14ac:dyDescent="0.2">
      <c r="C79" s="28"/>
      <c r="D79" s="92"/>
    </row>
    <row r="80" spans="3:4" x14ac:dyDescent="0.2">
      <c r="C80" s="28"/>
      <c r="D80" s="92"/>
    </row>
    <row r="81" spans="3:4" x14ac:dyDescent="0.2">
      <c r="C81" s="28"/>
      <c r="D81" s="92"/>
    </row>
    <row r="82" spans="3:4" x14ac:dyDescent="0.2">
      <c r="C82" s="28"/>
      <c r="D82" s="92"/>
    </row>
    <row r="83" spans="3:4" x14ac:dyDescent="0.2">
      <c r="C83" s="28"/>
      <c r="D83" s="92"/>
    </row>
    <row r="84" spans="3:4" x14ac:dyDescent="0.2">
      <c r="C84" s="28"/>
      <c r="D84" s="92"/>
    </row>
    <row r="85" spans="3:4" x14ac:dyDescent="0.2">
      <c r="C85" s="28"/>
      <c r="D85" s="92"/>
    </row>
    <row r="86" spans="3:4" x14ac:dyDescent="0.2">
      <c r="C86" s="28"/>
      <c r="D86" s="92"/>
    </row>
    <row r="87" spans="3:4" x14ac:dyDescent="0.2">
      <c r="C87" s="28"/>
      <c r="D87" s="92"/>
    </row>
    <row r="88" spans="3:4" x14ac:dyDescent="0.2">
      <c r="C88" s="28"/>
      <c r="D88" s="92"/>
    </row>
    <row r="89" spans="3:4" x14ac:dyDescent="0.2">
      <c r="C89" s="28"/>
      <c r="D89" s="92"/>
    </row>
    <row r="92" spans="3:4" x14ac:dyDescent="0.2">
      <c r="C92" s="28"/>
    </row>
  </sheetData>
  <autoFilter ref="A6:H41"/>
  <mergeCells count="4">
    <mergeCell ref="A8:H8"/>
    <mergeCell ref="A13:H13"/>
    <mergeCell ref="A36:H36"/>
    <mergeCell ref="A29:H29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zoomScale="120" zoomScaleNormal="120" workbookViewId="0">
      <selection activeCell="B30" sqref="B30"/>
    </sheetView>
  </sheetViews>
  <sheetFormatPr defaultRowHeight="15" x14ac:dyDescent="0.2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 x14ac:dyDescent="0.25">
      <c r="C2" s="2" t="s">
        <v>60</v>
      </c>
    </row>
    <row r="3" spans="1:5" ht="15.75" x14ac:dyDescent="0.25">
      <c r="C3" s="2" t="s">
        <v>24</v>
      </c>
    </row>
    <row r="5" spans="1:5" ht="15.75" thickBot="1" x14ac:dyDescent="0.3"/>
    <row r="6" spans="1:5" ht="79.5" thickBot="1" x14ac:dyDescent="0.3">
      <c r="A6" s="33" t="s">
        <v>2</v>
      </c>
      <c r="B6" s="34" t="s">
        <v>20</v>
      </c>
      <c r="C6" s="34" t="s">
        <v>21</v>
      </c>
      <c r="D6" s="34" t="s">
        <v>22</v>
      </c>
      <c r="E6" s="34" t="s">
        <v>23</v>
      </c>
    </row>
    <row r="7" spans="1:5" ht="16.5" thickBot="1" x14ac:dyDescent="0.3">
      <c r="A7" s="35">
        <v>1</v>
      </c>
      <c r="B7" s="36">
        <v>2</v>
      </c>
      <c r="C7" s="35">
        <v>3</v>
      </c>
      <c r="D7" s="36">
        <v>4</v>
      </c>
      <c r="E7" s="35">
        <v>5</v>
      </c>
    </row>
    <row r="8" spans="1:5" x14ac:dyDescent="0.25">
      <c r="A8" s="6"/>
      <c r="B8" s="15" t="s">
        <v>42</v>
      </c>
      <c r="C8" s="15" t="s">
        <v>42</v>
      </c>
      <c r="D8" s="15" t="s">
        <v>42</v>
      </c>
      <c r="E8" s="15" t="s">
        <v>42</v>
      </c>
    </row>
    <row r="9" spans="1:5" x14ac:dyDescent="0.25">
      <c r="A9" s="4"/>
      <c r="B9" s="15" t="s">
        <v>42</v>
      </c>
      <c r="C9" s="15" t="s">
        <v>42</v>
      </c>
      <c r="D9" s="15" t="s">
        <v>42</v>
      </c>
      <c r="E9" s="15" t="s">
        <v>42</v>
      </c>
    </row>
    <row r="10" spans="1:5" ht="15.75" x14ac:dyDescent="0.25">
      <c r="A10" s="4"/>
      <c r="B10" s="37" t="s">
        <v>18</v>
      </c>
      <c r="C10" s="15" t="s">
        <v>42</v>
      </c>
      <c r="D10" s="15" t="s">
        <v>42</v>
      </c>
      <c r="E10" s="15" t="s">
        <v>42</v>
      </c>
    </row>
    <row r="14" spans="1:5" x14ac:dyDescent="0.25">
      <c r="B14" s="71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zoomScale="130" zoomScaleNormal="130" workbookViewId="0">
      <selection activeCell="B17" sqref="B17"/>
    </sheetView>
  </sheetViews>
  <sheetFormatPr defaultRowHeight="15" x14ac:dyDescent="0.25"/>
  <cols>
    <col min="2" max="2" width="36.140625" customWidth="1"/>
    <col min="3" max="3" width="36.42578125" customWidth="1"/>
    <col min="4" max="4" width="45.28515625" customWidth="1"/>
  </cols>
  <sheetData>
    <row r="2" spans="1:4" ht="15.75" x14ac:dyDescent="0.25">
      <c r="C2" s="2" t="s">
        <v>61</v>
      </c>
    </row>
    <row r="3" spans="1:4" ht="15.75" x14ac:dyDescent="0.25">
      <c r="C3" s="2" t="s">
        <v>28</v>
      </c>
    </row>
    <row r="4" spans="1:4" ht="15.75" x14ac:dyDescent="0.25">
      <c r="C4" s="2" t="s">
        <v>24</v>
      </c>
    </row>
    <row r="5" spans="1:4" ht="16.5" thickBot="1" x14ac:dyDescent="0.3">
      <c r="C5" s="2"/>
    </row>
    <row r="6" spans="1:4" ht="48" thickBot="1" x14ac:dyDescent="0.3">
      <c r="A6" s="38" t="s">
        <v>2</v>
      </c>
      <c r="B6" s="39" t="s">
        <v>25</v>
      </c>
      <c r="C6" s="39" t="s">
        <v>26</v>
      </c>
      <c r="D6" s="39" t="s">
        <v>27</v>
      </c>
    </row>
    <row r="7" spans="1:4" ht="16.5" thickBot="1" x14ac:dyDescent="0.3">
      <c r="A7" s="40">
        <v>1</v>
      </c>
      <c r="B7" s="41">
        <v>2</v>
      </c>
      <c r="C7" s="38">
        <v>3</v>
      </c>
      <c r="D7" s="38">
        <v>4</v>
      </c>
    </row>
    <row r="8" spans="1:4" x14ac:dyDescent="0.25">
      <c r="A8" s="3"/>
      <c r="B8" s="15" t="s">
        <v>42</v>
      </c>
      <c r="C8" s="15" t="s">
        <v>42</v>
      </c>
      <c r="D8" s="15" t="s">
        <v>42</v>
      </c>
    </row>
    <row r="9" spans="1:4" x14ac:dyDescent="0.25">
      <c r="A9" s="1"/>
      <c r="B9" s="15" t="s">
        <v>42</v>
      </c>
      <c r="C9" s="15" t="s">
        <v>42</v>
      </c>
      <c r="D9" s="15" t="s">
        <v>42</v>
      </c>
    </row>
    <row r="10" spans="1:4" x14ac:dyDescent="0.25">
      <c r="A10" s="4"/>
      <c r="B10" s="5" t="s">
        <v>18</v>
      </c>
      <c r="C10" s="15" t="s">
        <v>42</v>
      </c>
      <c r="D10" s="15" t="s">
        <v>42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WhiteSpace="0" view="pageLayout" zoomScale="120" zoomScaleNormal="120" zoomScalePageLayoutView="120" workbookViewId="0">
      <selection activeCell="G24" sqref="G24"/>
    </sheetView>
  </sheetViews>
  <sheetFormatPr defaultRowHeight="15" x14ac:dyDescent="0.25"/>
  <cols>
    <col min="1" max="1" width="6.42578125" style="7" customWidth="1"/>
    <col min="2" max="2" width="20.42578125" style="7" customWidth="1"/>
    <col min="3" max="3" width="16.42578125" style="7" customWidth="1"/>
    <col min="4" max="4" width="16" style="7" customWidth="1"/>
    <col min="5" max="5" width="17.5703125" style="7" customWidth="1"/>
    <col min="6" max="6" width="14.42578125" style="7" customWidth="1"/>
    <col min="7" max="7" width="14.7109375" style="7" customWidth="1"/>
    <col min="8" max="8" width="12.140625" style="7" customWidth="1"/>
    <col min="9" max="9" width="13.5703125" style="7" customWidth="1"/>
    <col min="10" max="10" width="9.85546875" style="7" customWidth="1"/>
    <col min="11" max="16384" width="9.140625" style="7"/>
  </cols>
  <sheetData>
    <row r="1" spans="1:10" ht="15.75" x14ac:dyDescent="0.25">
      <c r="E1" s="8" t="s">
        <v>32</v>
      </c>
    </row>
    <row r="2" spans="1:10" ht="15.75" x14ac:dyDescent="0.25">
      <c r="A2" s="52"/>
      <c r="B2" s="52"/>
      <c r="C2" s="52"/>
      <c r="D2" s="52"/>
      <c r="E2" s="8" t="s">
        <v>33</v>
      </c>
      <c r="F2" s="52"/>
      <c r="G2" s="52"/>
      <c r="H2" s="52"/>
      <c r="I2" s="52"/>
      <c r="J2" s="52"/>
    </row>
    <row r="3" spans="1:10" ht="15.75" x14ac:dyDescent="0.25">
      <c r="A3" s="52"/>
      <c r="B3" s="52"/>
      <c r="C3" s="52"/>
      <c r="D3" s="52"/>
      <c r="E3" s="8" t="s">
        <v>34</v>
      </c>
      <c r="F3" s="52"/>
      <c r="G3" s="52"/>
      <c r="H3" s="52"/>
      <c r="I3" s="52"/>
      <c r="J3" s="52"/>
    </row>
    <row r="4" spans="1:10" ht="15.75" x14ac:dyDescent="0.25">
      <c r="A4" s="52"/>
      <c r="B4" s="52"/>
      <c r="C4" s="52"/>
      <c r="D4" s="52"/>
      <c r="E4" s="8" t="s">
        <v>35</v>
      </c>
      <c r="F4" s="52"/>
      <c r="G4" s="52"/>
      <c r="H4" s="52"/>
      <c r="I4" s="52"/>
      <c r="J4" s="52"/>
    </row>
    <row r="5" spans="1:10" ht="16.5" thickBot="1" x14ac:dyDescent="0.3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ht="150.75" thickBot="1" x14ac:dyDescent="0.3">
      <c r="A6" s="98" t="s">
        <v>2</v>
      </c>
      <c r="B6" s="99" t="s">
        <v>30</v>
      </c>
      <c r="C6" s="99" t="s">
        <v>29</v>
      </c>
      <c r="D6" s="99" t="s">
        <v>31</v>
      </c>
      <c r="E6" s="99" t="s">
        <v>67</v>
      </c>
      <c r="F6" s="99" t="s">
        <v>44</v>
      </c>
      <c r="G6" s="99" t="s">
        <v>68</v>
      </c>
      <c r="H6" s="99" t="s">
        <v>488</v>
      </c>
      <c r="I6" s="99" t="s">
        <v>489</v>
      </c>
      <c r="J6" s="99" t="s">
        <v>0</v>
      </c>
    </row>
    <row r="7" spans="1:10" ht="16.5" thickBot="1" x14ac:dyDescent="0.3">
      <c r="A7" s="42">
        <v>1</v>
      </c>
      <c r="B7" s="43">
        <v>2</v>
      </c>
      <c r="C7" s="42">
        <v>3</v>
      </c>
      <c r="D7" s="43">
        <v>4</v>
      </c>
      <c r="E7" s="42">
        <v>5</v>
      </c>
      <c r="F7" s="43">
        <v>6</v>
      </c>
      <c r="G7" s="42">
        <v>7</v>
      </c>
      <c r="H7" s="43">
        <v>8</v>
      </c>
      <c r="I7" s="42">
        <v>9</v>
      </c>
      <c r="J7" s="43">
        <v>10</v>
      </c>
    </row>
    <row r="8" spans="1:10" ht="15.75" x14ac:dyDescent="0.25">
      <c r="A8" s="268" t="s">
        <v>36</v>
      </c>
      <c r="B8" s="269"/>
      <c r="C8" s="269"/>
      <c r="D8" s="269"/>
      <c r="E8" s="269"/>
      <c r="F8" s="269"/>
      <c r="G8" s="269"/>
      <c r="H8" s="269"/>
      <c r="I8" s="269"/>
      <c r="J8" s="270"/>
    </row>
    <row r="9" spans="1:10" ht="15.75" x14ac:dyDescent="0.25">
      <c r="A9" s="26"/>
      <c r="B9" s="45"/>
      <c r="C9" s="44"/>
      <c r="D9" s="53"/>
      <c r="E9" s="44"/>
      <c r="F9" s="44"/>
      <c r="G9" s="44"/>
      <c r="H9" s="44"/>
      <c r="I9" s="44"/>
      <c r="J9" s="44"/>
    </row>
    <row r="10" spans="1:10" ht="15.75" x14ac:dyDescent="0.25">
      <c r="A10" s="46"/>
      <c r="B10" s="47" t="s">
        <v>18</v>
      </c>
      <c r="C10" s="46"/>
      <c r="D10" s="46"/>
      <c r="E10" s="44"/>
      <c r="F10" s="44">
        <v>0</v>
      </c>
      <c r="G10" s="44">
        <v>0</v>
      </c>
      <c r="H10" s="79">
        <v>0</v>
      </c>
      <c r="I10" s="79">
        <v>0</v>
      </c>
      <c r="J10" s="79">
        <v>0</v>
      </c>
    </row>
    <row r="11" spans="1:10" ht="15.75" x14ac:dyDescent="0.25">
      <c r="A11" s="48"/>
      <c r="B11" s="49"/>
      <c r="C11" s="48"/>
      <c r="D11" s="48"/>
      <c r="E11" s="50"/>
      <c r="F11" s="50"/>
      <c r="G11" s="50"/>
      <c r="H11" s="51"/>
      <c r="I11" s="51"/>
      <c r="J11" s="51"/>
    </row>
    <row r="12" spans="1:10" ht="15.75" x14ac:dyDescent="0.25">
      <c r="A12" s="271" t="s">
        <v>37</v>
      </c>
      <c r="B12" s="271"/>
      <c r="C12" s="271"/>
      <c r="D12" s="271"/>
      <c r="E12" s="271"/>
      <c r="F12" s="271"/>
      <c r="G12" s="271"/>
      <c r="H12" s="271"/>
      <c r="I12" s="271"/>
      <c r="J12" s="271"/>
    </row>
    <row r="13" spans="1:10" ht="15.75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6" x14ac:dyDescent="0.25">
      <c r="A14" s="171" t="s">
        <v>70</v>
      </c>
      <c r="B14" s="45" t="s">
        <v>322</v>
      </c>
      <c r="C14" s="45" t="s">
        <v>321</v>
      </c>
      <c r="D14" s="172" t="s">
        <v>323</v>
      </c>
      <c r="E14" s="45" t="s">
        <v>324</v>
      </c>
      <c r="F14" s="45"/>
      <c r="G14" s="173"/>
      <c r="H14" s="237">
        <f>Лист2!C40/1000</f>
        <v>3009.9371700000002</v>
      </c>
      <c r="I14" s="207">
        <v>17.920000000000002</v>
      </c>
      <c r="J14" s="45">
        <v>4</v>
      </c>
    </row>
    <row r="15" spans="1:10" ht="131.25" customHeight="1" x14ac:dyDescent="0.25">
      <c r="A15" s="171" t="s">
        <v>76</v>
      </c>
      <c r="B15" s="45" t="s">
        <v>325</v>
      </c>
      <c r="C15" s="45" t="s">
        <v>321</v>
      </c>
      <c r="D15" s="172" t="s">
        <v>513</v>
      </c>
      <c r="E15" s="45" t="s">
        <v>324</v>
      </c>
      <c r="F15" s="45"/>
      <c r="G15" s="173"/>
      <c r="H15" s="45"/>
      <c r="I15" s="45"/>
      <c r="J15" s="45">
        <v>1</v>
      </c>
    </row>
    <row r="16" spans="1:10" ht="15.75" x14ac:dyDescent="0.25">
      <c r="A16" s="174"/>
      <c r="B16" s="175" t="s">
        <v>18</v>
      </c>
      <c r="C16" s="174"/>
      <c r="D16" s="174"/>
      <c r="E16" s="174"/>
      <c r="F16" s="174"/>
      <c r="G16" s="174"/>
      <c r="H16" s="170">
        <f>H14</f>
        <v>3009.9371700000002</v>
      </c>
      <c r="I16" s="185">
        <v>17.920000000000002</v>
      </c>
      <c r="J16" s="176">
        <v>5</v>
      </c>
    </row>
    <row r="17" spans="1:10" ht="15.75" x14ac:dyDescent="0.25">
      <c r="A17" s="177"/>
      <c r="B17" s="178"/>
      <c r="C17" s="179"/>
      <c r="D17" s="179"/>
      <c r="E17" s="179"/>
      <c r="F17" s="179"/>
      <c r="G17" s="179"/>
      <c r="H17" s="180"/>
      <c r="I17" s="180"/>
      <c r="J17" s="181"/>
    </row>
    <row r="18" spans="1:10" ht="45" customHeight="1" x14ac:dyDescent="0.25">
      <c r="A18" s="272" t="s">
        <v>38</v>
      </c>
      <c r="B18" s="273"/>
      <c r="C18" s="273"/>
      <c r="D18" s="273"/>
      <c r="E18" s="273"/>
      <c r="F18" s="273"/>
      <c r="G18" s="273"/>
      <c r="H18" s="273"/>
      <c r="I18" s="273"/>
      <c r="J18" s="274"/>
    </row>
    <row r="19" spans="1:10" ht="15.75" x14ac:dyDescent="0.25">
      <c r="A19" s="174"/>
      <c r="B19" s="182" t="s">
        <v>42</v>
      </c>
      <c r="C19" s="182" t="s">
        <v>42</v>
      </c>
      <c r="D19" s="182" t="s">
        <v>42</v>
      </c>
      <c r="E19" s="182" t="s">
        <v>42</v>
      </c>
      <c r="F19" s="182" t="s">
        <v>42</v>
      </c>
      <c r="G19" s="182" t="s">
        <v>42</v>
      </c>
      <c r="H19" s="182" t="s">
        <v>42</v>
      </c>
      <c r="I19" s="182" t="s">
        <v>42</v>
      </c>
      <c r="J19" s="182" t="s">
        <v>42</v>
      </c>
    </row>
    <row r="20" spans="1:10" ht="15.75" x14ac:dyDescent="0.25">
      <c r="A20" s="174"/>
      <c r="B20" s="175" t="s">
        <v>18</v>
      </c>
      <c r="C20" s="174"/>
      <c r="D20" s="174"/>
      <c r="E20" s="174"/>
      <c r="F20" s="174"/>
      <c r="G20" s="174"/>
      <c r="H20" s="183"/>
      <c r="I20" s="183"/>
      <c r="J20" s="183"/>
    </row>
    <row r="21" spans="1:10" ht="15.75" x14ac:dyDescent="0.25">
      <c r="A21" s="174"/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10" ht="15.75" x14ac:dyDescent="0.25">
      <c r="A22" s="174"/>
      <c r="B22" s="184" t="s">
        <v>39</v>
      </c>
      <c r="C22" s="174"/>
      <c r="D22" s="174"/>
      <c r="E22" s="174"/>
      <c r="F22" s="174"/>
      <c r="G22" s="174"/>
      <c r="H22" s="170">
        <f>H16</f>
        <v>3009.9371700000002</v>
      </c>
      <c r="I22" s="238">
        <f>I16</f>
        <v>17.920000000000002</v>
      </c>
      <c r="J22" s="176">
        <v>5</v>
      </c>
    </row>
    <row r="24" spans="1:10" x14ac:dyDescent="0.25">
      <c r="H24" s="69"/>
    </row>
  </sheetData>
  <mergeCells count="3">
    <mergeCell ref="A8:J8"/>
    <mergeCell ref="A12:J12"/>
    <mergeCell ref="A18:J18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99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workbookViewId="0">
      <selection activeCell="J31" sqref="J31"/>
    </sheetView>
  </sheetViews>
  <sheetFormatPr defaultRowHeight="15" x14ac:dyDescent="0.25"/>
  <cols>
    <col min="1" max="1" width="3.5703125" customWidth="1"/>
    <col min="2" max="2" width="14.28515625" customWidth="1"/>
    <col min="3" max="3" width="5.5703125" customWidth="1"/>
    <col min="4" max="4" width="5.7109375" customWidth="1"/>
    <col min="5" max="5" width="6.5703125" customWidth="1"/>
    <col min="6" max="6" width="5.5703125" customWidth="1"/>
    <col min="7" max="7" width="6.85546875" customWidth="1"/>
    <col min="8" max="8" width="10" customWidth="1"/>
    <col min="9" max="9" width="8.7109375" customWidth="1"/>
    <col min="10" max="10" width="10" customWidth="1"/>
    <col min="11" max="11" width="9.140625" customWidth="1"/>
    <col min="12" max="12" width="8.42578125" customWidth="1"/>
    <col min="13" max="13" width="9.5703125" customWidth="1"/>
    <col min="14" max="14" width="9.140625" customWidth="1"/>
    <col min="15" max="15" width="8.7109375" customWidth="1"/>
    <col min="16" max="16" width="8.85546875" customWidth="1"/>
    <col min="17" max="17" width="9.140625" customWidth="1"/>
    <col min="18" max="19" width="10.140625" style="213" customWidth="1"/>
    <col min="20" max="20" width="7.7109375" customWidth="1"/>
    <col min="21" max="21" width="9.85546875" customWidth="1"/>
    <col min="22" max="22" width="9.140625" customWidth="1"/>
    <col min="23" max="23" width="10" customWidth="1"/>
    <col min="24" max="24" width="8.85546875" customWidth="1"/>
    <col min="25" max="25" width="9.85546875" customWidth="1"/>
    <col min="257" max="257" width="3.5703125" customWidth="1"/>
    <col min="258" max="258" width="17.85546875" customWidth="1"/>
    <col min="259" max="259" width="5.5703125" customWidth="1"/>
    <col min="260" max="260" width="5.7109375" customWidth="1"/>
    <col min="261" max="261" width="6.5703125" customWidth="1"/>
    <col min="262" max="262" width="5.5703125" customWidth="1"/>
    <col min="263" max="263" width="6.85546875" customWidth="1"/>
    <col min="264" max="264" width="10" customWidth="1"/>
    <col min="265" max="265" width="8.7109375" customWidth="1"/>
    <col min="266" max="268" width="13.42578125" customWidth="1"/>
    <col min="269" max="269" width="13.28515625" customWidth="1"/>
    <col min="270" max="270" width="14" customWidth="1"/>
    <col min="271" max="271" width="13.42578125" customWidth="1"/>
    <col min="272" max="272" width="13.28515625" customWidth="1"/>
    <col min="273" max="273" width="12.28515625" customWidth="1"/>
    <col min="274" max="274" width="13.140625" customWidth="1"/>
    <col min="275" max="275" width="13.85546875" customWidth="1"/>
    <col min="276" max="276" width="12.85546875" customWidth="1"/>
    <col min="277" max="277" width="12.5703125" customWidth="1"/>
    <col min="278" max="278" width="13.42578125" customWidth="1"/>
    <col min="279" max="279" width="13.5703125" customWidth="1"/>
    <col min="280" max="280" width="12.140625" customWidth="1"/>
    <col min="281" max="281" width="13" customWidth="1"/>
    <col min="513" max="513" width="3.5703125" customWidth="1"/>
    <col min="514" max="514" width="17.85546875" customWidth="1"/>
    <col min="515" max="515" width="5.5703125" customWidth="1"/>
    <col min="516" max="516" width="5.7109375" customWidth="1"/>
    <col min="517" max="517" width="6.5703125" customWidth="1"/>
    <col min="518" max="518" width="5.5703125" customWidth="1"/>
    <col min="519" max="519" width="6.85546875" customWidth="1"/>
    <col min="520" max="520" width="10" customWidth="1"/>
    <col min="521" max="521" width="8.7109375" customWidth="1"/>
    <col min="522" max="524" width="13.42578125" customWidth="1"/>
    <col min="525" max="525" width="13.28515625" customWidth="1"/>
    <col min="526" max="526" width="14" customWidth="1"/>
    <col min="527" max="527" width="13.42578125" customWidth="1"/>
    <col min="528" max="528" width="13.28515625" customWidth="1"/>
    <col min="529" max="529" width="12.28515625" customWidth="1"/>
    <col min="530" max="530" width="13.140625" customWidth="1"/>
    <col min="531" max="531" width="13.85546875" customWidth="1"/>
    <col min="532" max="532" width="12.85546875" customWidth="1"/>
    <col min="533" max="533" width="12.5703125" customWidth="1"/>
    <col min="534" max="534" width="13.42578125" customWidth="1"/>
    <col min="535" max="535" width="13.5703125" customWidth="1"/>
    <col min="536" max="536" width="12.140625" customWidth="1"/>
    <col min="537" max="537" width="13" customWidth="1"/>
    <col min="769" max="769" width="3.5703125" customWidth="1"/>
    <col min="770" max="770" width="17.85546875" customWidth="1"/>
    <col min="771" max="771" width="5.5703125" customWidth="1"/>
    <col min="772" max="772" width="5.7109375" customWidth="1"/>
    <col min="773" max="773" width="6.5703125" customWidth="1"/>
    <col min="774" max="774" width="5.5703125" customWidth="1"/>
    <col min="775" max="775" width="6.85546875" customWidth="1"/>
    <col min="776" max="776" width="10" customWidth="1"/>
    <col min="777" max="777" width="8.7109375" customWidth="1"/>
    <col min="778" max="780" width="13.42578125" customWidth="1"/>
    <col min="781" max="781" width="13.28515625" customWidth="1"/>
    <col min="782" max="782" width="14" customWidth="1"/>
    <col min="783" max="783" width="13.42578125" customWidth="1"/>
    <col min="784" max="784" width="13.28515625" customWidth="1"/>
    <col min="785" max="785" width="12.28515625" customWidth="1"/>
    <col min="786" max="786" width="13.140625" customWidth="1"/>
    <col min="787" max="787" width="13.85546875" customWidth="1"/>
    <col min="788" max="788" width="12.85546875" customWidth="1"/>
    <col min="789" max="789" width="12.5703125" customWidth="1"/>
    <col min="790" max="790" width="13.42578125" customWidth="1"/>
    <col min="791" max="791" width="13.5703125" customWidth="1"/>
    <col min="792" max="792" width="12.140625" customWidth="1"/>
    <col min="793" max="793" width="13" customWidth="1"/>
    <col min="1025" max="1025" width="3.5703125" customWidth="1"/>
    <col min="1026" max="1026" width="17.85546875" customWidth="1"/>
    <col min="1027" max="1027" width="5.5703125" customWidth="1"/>
    <col min="1028" max="1028" width="5.7109375" customWidth="1"/>
    <col min="1029" max="1029" width="6.5703125" customWidth="1"/>
    <col min="1030" max="1030" width="5.5703125" customWidth="1"/>
    <col min="1031" max="1031" width="6.85546875" customWidth="1"/>
    <col min="1032" max="1032" width="10" customWidth="1"/>
    <col min="1033" max="1033" width="8.7109375" customWidth="1"/>
    <col min="1034" max="1036" width="13.42578125" customWidth="1"/>
    <col min="1037" max="1037" width="13.28515625" customWidth="1"/>
    <col min="1038" max="1038" width="14" customWidth="1"/>
    <col min="1039" max="1039" width="13.42578125" customWidth="1"/>
    <col min="1040" max="1040" width="13.28515625" customWidth="1"/>
    <col min="1041" max="1041" width="12.28515625" customWidth="1"/>
    <col min="1042" max="1042" width="13.140625" customWidth="1"/>
    <col min="1043" max="1043" width="13.85546875" customWidth="1"/>
    <col min="1044" max="1044" width="12.85546875" customWidth="1"/>
    <col min="1045" max="1045" width="12.5703125" customWidth="1"/>
    <col min="1046" max="1046" width="13.42578125" customWidth="1"/>
    <col min="1047" max="1047" width="13.5703125" customWidth="1"/>
    <col min="1048" max="1048" width="12.140625" customWidth="1"/>
    <col min="1049" max="1049" width="13" customWidth="1"/>
    <col min="1281" max="1281" width="3.5703125" customWidth="1"/>
    <col min="1282" max="1282" width="17.85546875" customWidth="1"/>
    <col min="1283" max="1283" width="5.5703125" customWidth="1"/>
    <col min="1284" max="1284" width="5.7109375" customWidth="1"/>
    <col min="1285" max="1285" width="6.5703125" customWidth="1"/>
    <col min="1286" max="1286" width="5.5703125" customWidth="1"/>
    <col min="1287" max="1287" width="6.85546875" customWidth="1"/>
    <col min="1288" max="1288" width="10" customWidth="1"/>
    <col min="1289" max="1289" width="8.7109375" customWidth="1"/>
    <col min="1290" max="1292" width="13.42578125" customWidth="1"/>
    <col min="1293" max="1293" width="13.28515625" customWidth="1"/>
    <col min="1294" max="1294" width="14" customWidth="1"/>
    <col min="1295" max="1295" width="13.42578125" customWidth="1"/>
    <col min="1296" max="1296" width="13.28515625" customWidth="1"/>
    <col min="1297" max="1297" width="12.28515625" customWidth="1"/>
    <col min="1298" max="1298" width="13.140625" customWidth="1"/>
    <col min="1299" max="1299" width="13.85546875" customWidth="1"/>
    <col min="1300" max="1300" width="12.85546875" customWidth="1"/>
    <col min="1301" max="1301" width="12.5703125" customWidth="1"/>
    <col min="1302" max="1302" width="13.42578125" customWidth="1"/>
    <col min="1303" max="1303" width="13.5703125" customWidth="1"/>
    <col min="1304" max="1304" width="12.140625" customWidth="1"/>
    <col min="1305" max="1305" width="13" customWidth="1"/>
    <col min="1537" max="1537" width="3.5703125" customWidth="1"/>
    <col min="1538" max="1538" width="17.85546875" customWidth="1"/>
    <col min="1539" max="1539" width="5.5703125" customWidth="1"/>
    <col min="1540" max="1540" width="5.7109375" customWidth="1"/>
    <col min="1541" max="1541" width="6.5703125" customWidth="1"/>
    <col min="1542" max="1542" width="5.5703125" customWidth="1"/>
    <col min="1543" max="1543" width="6.85546875" customWidth="1"/>
    <col min="1544" max="1544" width="10" customWidth="1"/>
    <col min="1545" max="1545" width="8.7109375" customWidth="1"/>
    <col min="1546" max="1548" width="13.42578125" customWidth="1"/>
    <col min="1549" max="1549" width="13.28515625" customWidth="1"/>
    <col min="1550" max="1550" width="14" customWidth="1"/>
    <col min="1551" max="1551" width="13.42578125" customWidth="1"/>
    <col min="1552" max="1552" width="13.28515625" customWidth="1"/>
    <col min="1553" max="1553" width="12.28515625" customWidth="1"/>
    <col min="1554" max="1554" width="13.140625" customWidth="1"/>
    <col min="1555" max="1555" width="13.85546875" customWidth="1"/>
    <col min="1556" max="1556" width="12.85546875" customWidth="1"/>
    <col min="1557" max="1557" width="12.5703125" customWidth="1"/>
    <col min="1558" max="1558" width="13.42578125" customWidth="1"/>
    <col min="1559" max="1559" width="13.5703125" customWidth="1"/>
    <col min="1560" max="1560" width="12.140625" customWidth="1"/>
    <col min="1561" max="1561" width="13" customWidth="1"/>
    <col min="1793" max="1793" width="3.5703125" customWidth="1"/>
    <col min="1794" max="1794" width="17.85546875" customWidth="1"/>
    <col min="1795" max="1795" width="5.5703125" customWidth="1"/>
    <col min="1796" max="1796" width="5.7109375" customWidth="1"/>
    <col min="1797" max="1797" width="6.5703125" customWidth="1"/>
    <col min="1798" max="1798" width="5.5703125" customWidth="1"/>
    <col min="1799" max="1799" width="6.85546875" customWidth="1"/>
    <col min="1800" max="1800" width="10" customWidth="1"/>
    <col min="1801" max="1801" width="8.7109375" customWidth="1"/>
    <col min="1802" max="1804" width="13.42578125" customWidth="1"/>
    <col min="1805" max="1805" width="13.28515625" customWidth="1"/>
    <col min="1806" max="1806" width="14" customWidth="1"/>
    <col min="1807" max="1807" width="13.42578125" customWidth="1"/>
    <col min="1808" max="1808" width="13.28515625" customWidth="1"/>
    <col min="1809" max="1809" width="12.28515625" customWidth="1"/>
    <col min="1810" max="1810" width="13.140625" customWidth="1"/>
    <col min="1811" max="1811" width="13.85546875" customWidth="1"/>
    <col min="1812" max="1812" width="12.85546875" customWidth="1"/>
    <col min="1813" max="1813" width="12.5703125" customWidth="1"/>
    <col min="1814" max="1814" width="13.42578125" customWidth="1"/>
    <col min="1815" max="1815" width="13.5703125" customWidth="1"/>
    <col min="1816" max="1816" width="12.140625" customWidth="1"/>
    <col min="1817" max="1817" width="13" customWidth="1"/>
    <col min="2049" max="2049" width="3.5703125" customWidth="1"/>
    <col min="2050" max="2050" width="17.85546875" customWidth="1"/>
    <col min="2051" max="2051" width="5.5703125" customWidth="1"/>
    <col min="2052" max="2052" width="5.7109375" customWidth="1"/>
    <col min="2053" max="2053" width="6.5703125" customWidth="1"/>
    <col min="2054" max="2054" width="5.5703125" customWidth="1"/>
    <col min="2055" max="2055" width="6.85546875" customWidth="1"/>
    <col min="2056" max="2056" width="10" customWidth="1"/>
    <col min="2057" max="2057" width="8.7109375" customWidth="1"/>
    <col min="2058" max="2060" width="13.42578125" customWidth="1"/>
    <col min="2061" max="2061" width="13.28515625" customWidth="1"/>
    <col min="2062" max="2062" width="14" customWidth="1"/>
    <col min="2063" max="2063" width="13.42578125" customWidth="1"/>
    <col min="2064" max="2064" width="13.28515625" customWidth="1"/>
    <col min="2065" max="2065" width="12.28515625" customWidth="1"/>
    <col min="2066" max="2066" width="13.140625" customWidth="1"/>
    <col min="2067" max="2067" width="13.85546875" customWidth="1"/>
    <col min="2068" max="2068" width="12.85546875" customWidth="1"/>
    <col min="2069" max="2069" width="12.5703125" customWidth="1"/>
    <col min="2070" max="2070" width="13.42578125" customWidth="1"/>
    <col min="2071" max="2071" width="13.5703125" customWidth="1"/>
    <col min="2072" max="2072" width="12.140625" customWidth="1"/>
    <col min="2073" max="2073" width="13" customWidth="1"/>
    <col min="2305" max="2305" width="3.5703125" customWidth="1"/>
    <col min="2306" max="2306" width="17.85546875" customWidth="1"/>
    <col min="2307" max="2307" width="5.5703125" customWidth="1"/>
    <col min="2308" max="2308" width="5.7109375" customWidth="1"/>
    <col min="2309" max="2309" width="6.5703125" customWidth="1"/>
    <col min="2310" max="2310" width="5.5703125" customWidth="1"/>
    <col min="2311" max="2311" width="6.85546875" customWidth="1"/>
    <col min="2312" max="2312" width="10" customWidth="1"/>
    <col min="2313" max="2313" width="8.7109375" customWidth="1"/>
    <col min="2314" max="2316" width="13.42578125" customWidth="1"/>
    <col min="2317" max="2317" width="13.28515625" customWidth="1"/>
    <col min="2318" max="2318" width="14" customWidth="1"/>
    <col min="2319" max="2319" width="13.42578125" customWidth="1"/>
    <col min="2320" max="2320" width="13.28515625" customWidth="1"/>
    <col min="2321" max="2321" width="12.28515625" customWidth="1"/>
    <col min="2322" max="2322" width="13.140625" customWidth="1"/>
    <col min="2323" max="2323" width="13.85546875" customWidth="1"/>
    <col min="2324" max="2324" width="12.85546875" customWidth="1"/>
    <col min="2325" max="2325" width="12.5703125" customWidth="1"/>
    <col min="2326" max="2326" width="13.42578125" customWidth="1"/>
    <col min="2327" max="2327" width="13.5703125" customWidth="1"/>
    <col min="2328" max="2328" width="12.140625" customWidth="1"/>
    <col min="2329" max="2329" width="13" customWidth="1"/>
    <col min="2561" max="2561" width="3.5703125" customWidth="1"/>
    <col min="2562" max="2562" width="17.85546875" customWidth="1"/>
    <col min="2563" max="2563" width="5.5703125" customWidth="1"/>
    <col min="2564" max="2564" width="5.7109375" customWidth="1"/>
    <col min="2565" max="2565" width="6.5703125" customWidth="1"/>
    <col min="2566" max="2566" width="5.5703125" customWidth="1"/>
    <col min="2567" max="2567" width="6.85546875" customWidth="1"/>
    <col min="2568" max="2568" width="10" customWidth="1"/>
    <col min="2569" max="2569" width="8.7109375" customWidth="1"/>
    <col min="2570" max="2572" width="13.42578125" customWidth="1"/>
    <col min="2573" max="2573" width="13.28515625" customWidth="1"/>
    <col min="2574" max="2574" width="14" customWidth="1"/>
    <col min="2575" max="2575" width="13.42578125" customWidth="1"/>
    <col min="2576" max="2576" width="13.28515625" customWidth="1"/>
    <col min="2577" max="2577" width="12.28515625" customWidth="1"/>
    <col min="2578" max="2578" width="13.140625" customWidth="1"/>
    <col min="2579" max="2579" width="13.85546875" customWidth="1"/>
    <col min="2580" max="2580" width="12.85546875" customWidth="1"/>
    <col min="2581" max="2581" width="12.5703125" customWidth="1"/>
    <col min="2582" max="2582" width="13.42578125" customWidth="1"/>
    <col min="2583" max="2583" width="13.5703125" customWidth="1"/>
    <col min="2584" max="2584" width="12.140625" customWidth="1"/>
    <col min="2585" max="2585" width="13" customWidth="1"/>
    <col min="2817" max="2817" width="3.5703125" customWidth="1"/>
    <col min="2818" max="2818" width="17.85546875" customWidth="1"/>
    <col min="2819" max="2819" width="5.5703125" customWidth="1"/>
    <col min="2820" max="2820" width="5.7109375" customWidth="1"/>
    <col min="2821" max="2821" width="6.5703125" customWidth="1"/>
    <col min="2822" max="2822" width="5.5703125" customWidth="1"/>
    <col min="2823" max="2823" width="6.85546875" customWidth="1"/>
    <col min="2824" max="2824" width="10" customWidth="1"/>
    <col min="2825" max="2825" width="8.7109375" customWidth="1"/>
    <col min="2826" max="2828" width="13.42578125" customWidth="1"/>
    <col min="2829" max="2829" width="13.28515625" customWidth="1"/>
    <col min="2830" max="2830" width="14" customWidth="1"/>
    <col min="2831" max="2831" width="13.42578125" customWidth="1"/>
    <col min="2832" max="2832" width="13.28515625" customWidth="1"/>
    <col min="2833" max="2833" width="12.28515625" customWidth="1"/>
    <col min="2834" max="2834" width="13.140625" customWidth="1"/>
    <col min="2835" max="2835" width="13.85546875" customWidth="1"/>
    <col min="2836" max="2836" width="12.85546875" customWidth="1"/>
    <col min="2837" max="2837" width="12.5703125" customWidth="1"/>
    <col min="2838" max="2838" width="13.42578125" customWidth="1"/>
    <col min="2839" max="2839" width="13.5703125" customWidth="1"/>
    <col min="2840" max="2840" width="12.140625" customWidth="1"/>
    <col min="2841" max="2841" width="13" customWidth="1"/>
    <col min="3073" max="3073" width="3.5703125" customWidth="1"/>
    <col min="3074" max="3074" width="17.85546875" customWidth="1"/>
    <col min="3075" max="3075" width="5.5703125" customWidth="1"/>
    <col min="3076" max="3076" width="5.7109375" customWidth="1"/>
    <col min="3077" max="3077" width="6.5703125" customWidth="1"/>
    <col min="3078" max="3078" width="5.5703125" customWidth="1"/>
    <col min="3079" max="3079" width="6.85546875" customWidth="1"/>
    <col min="3080" max="3080" width="10" customWidth="1"/>
    <col min="3081" max="3081" width="8.7109375" customWidth="1"/>
    <col min="3082" max="3084" width="13.42578125" customWidth="1"/>
    <col min="3085" max="3085" width="13.28515625" customWidth="1"/>
    <col min="3086" max="3086" width="14" customWidth="1"/>
    <col min="3087" max="3087" width="13.42578125" customWidth="1"/>
    <col min="3088" max="3088" width="13.28515625" customWidth="1"/>
    <col min="3089" max="3089" width="12.28515625" customWidth="1"/>
    <col min="3090" max="3090" width="13.140625" customWidth="1"/>
    <col min="3091" max="3091" width="13.85546875" customWidth="1"/>
    <col min="3092" max="3092" width="12.85546875" customWidth="1"/>
    <col min="3093" max="3093" width="12.5703125" customWidth="1"/>
    <col min="3094" max="3094" width="13.42578125" customWidth="1"/>
    <col min="3095" max="3095" width="13.5703125" customWidth="1"/>
    <col min="3096" max="3096" width="12.140625" customWidth="1"/>
    <col min="3097" max="3097" width="13" customWidth="1"/>
    <col min="3329" max="3329" width="3.5703125" customWidth="1"/>
    <col min="3330" max="3330" width="17.85546875" customWidth="1"/>
    <col min="3331" max="3331" width="5.5703125" customWidth="1"/>
    <col min="3332" max="3332" width="5.7109375" customWidth="1"/>
    <col min="3333" max="3333" width="6.5703125" customWidth="1"/>
    <col min="3334" max="3334" width="5.5703125" customWidth="1"/>
    <col min="3335" max="3335" width="6.85546875" customWidth="1"/>
    <col min="3336" max="3336" width="10" customWidth="1"/>
    <col min="3337" max="3337" width="8.7109375" customWidth="1"/>
    <col min="3338" max="3340" width="13.42578125" customWidth="1"/>
    <col min="3341" max="3341" width="13.28515625" customWidth="1"/>
    <col min="3342" max="3342" width="14" customWidth="1"/>
    <col min="3343" max="3343" width="13.42578125" customWidth="1"/>
    <col min="3344" max="3344" width="13.28515625" customWidth="1"/>
    <col min="3345" max="3345" width="12.28515625" customWidth="1"/>
    <col min="3346" max="3346" width="13.140625" customWidth="1"/>
    <col min="3347" max="3347" width="13.85546875" customWidth="1"/>
    <col min="3348" max="3348" width="12.85546875" customWidth="1"/>
    <col min="3349" max="3349" width="12.5703125" customWidth="1"/>
    <col min="3350" max="3350" width="13.42578125" customWidth="1"/>
    <col min="3351" max="3351" width="13.5703125" customWidth="1"/>
    <col min="3352" max="3352" width="12.140625" customWidth="1"/>
    <col min="3353" max="3353" width="13" customWidth="1"/>
    <col min="3585" max="3585" width="3.5703125" customWidth="1"/>
    <col min="3586" max="3586" width="17.85546875" customWidth="1"/>
    <col min="3587" max="3587" width="5.5703125" customWidth="1"/>
    <col min="3588" max="3588" width="5.7109375" customWidth="1"/>
    <col min="3589" max="3589" width="6.5703125" customWidth="1"/>
    <col min="3590" max="3590" width="5.5703125" customWidth="1"/>
    <col min="3591" max="3591" width="6.85546875" customWidth="1"/>
    <col min="3592" max="3592" width="10" customWidth="1"/>
    <col min="3593" max="3593" width="8.7109375" customWidth="1"/>
    <col min="3594" max="3596" width="13.42578125" customWidth="1"/>
    <col min="3597" max="3597" width="13.28515625" customWidth="1"/>
    <col min="3598" max="3598" width="14" customWidth="1"/>
    <col min="3599" max="3599" width="13.42578125" customWidth="1"/>
    <col min="3600" max="3600" width="13.28515625" customWidth="1"/>
    <col min="3601" max="3601" width="12.28515625" customWidth="1"/>
    <col min="3602" max="3602" width="13.140625" customWidth="1"/>
    <col min="3603" max="3603" width="13.85546875" customWidth="1"/>
    <col min="3604" max="3604" width="12.85546875" customWidth="1"/>
    <col min="3605" max="3605" width="12.5703125" customWidth="1"/>
    <col min="3606" max="3606" width="13.42578125" customWidth="1"/>
    <col min="3607" max="3607" width="13.5703125" customWidth="1"/>
    <col min="3608" max="3608" width="12.140625" customWidth="1"/>
    <col min="3609" max="3609" width="13" customWidth="1"/>
    <col min="3841" max="3841" width="3.5703125" customWidth="1"/>
    <col min="3842" max="3842" width="17.85546875" customWidth="1"/>
    <col min="3843" max="3843" width="5.5703125" customWidth="1"/>
    <col min="3844" max="3844" width="5.7109375" customWidth="1"/>
    <col min="3845" max="3845" width="6.5703125" customWidth="1"/>
    <col min="3846" max="3846" width="5.5703125" customWidth="1"/>
    <col min="3847" max="3847" width="6.85546875" customWidth="1"/>
    <col min="3848" max="3848" width="10" customWidth="1"/>
    <col min="3849" max="3849" width="8.7109375" customWidth="1"/>
    <col min="3850" max="3852" width="13.42578125" customWidth="1"/>
    <col min="3853" max="3853" width="13.28515625" customWidth="1"/>
    <col min="3854" max="3854" width="14" customWidth="1"/>
    <col min="3855" max="3855" width="13.42578125" customWidth="1"/>
    <col min="3856" max="3856" width="13.28515625" customWidth="1"/>
    <col min="3857" max="3857" width="12.28515625" customWidth="1"/>
    <col min="3858" max="3858" width="13.140625" customWidth="1"/>
    <col min="3859" max="3859" width="13.85546875" customWidth="1"/>
    <col min="3860" max="3860" width="12.85546875" customWidth="1"/>
    <col min="3861" max="3861" width="12.5703125" customWidth="1"/>
    <col min="3862" max="3862" width="13.42578125" customWidth="1"/>
    <col min="3863" max="3863" width="13.5703125" customWidth="1"/>
    <col min="3864" max="3864" width="12.140625" customWidth="1"/>
    <col min="3865" max="3865" width="13" customWidth="1"/>
    <col min="4097" max="4097" width="3.5703125" customWidth="1"/>
    <col min="4098" max="4098" width="17.85546875" customWidth="1"/>
    <col min="4099" max="4099" width="5.5703125" customWidth="1"/>
    <col min="4100" max="4100" width="5.7109375" customWidth="1"/>
    <col min="4101" max="4101" width="6.5703125" customWidth="1"/>
    <col min="4102" max="4102" width="5.5703125" customWidth="1"/>
    <col min="4103" max="4103" width="6.85546875" customWidth="1"/>
    <col min="4104" max="4104" width="10" customWidth="1"/>
    <col min="4105" max="4105" width="8.7109375" customWidth="1"/>
    <col min="4106" max="4108" width="13.42578125" customWidth="1"/>
    <col min="4109" max="4109" width="13.28515625" customWidth="1"/>
    <col min="4110" max="4110" width="14" customWidth="1"/>
    <col min="4111" max="4111" width="13.42578125" customWidth="1"/>
    <col min="4112" max="4112" width="13.28515625" customWidth="1"/>
    <col min="4113" max="4113" width="12.28515625" customWidth="1"/>
    <col min="4114" max="4114" width="13.140625" customWidth="1"/>
    <col min="4115" max="4115" width="13.85546875" customWidth="1"/>
    <col min="4116" max="4116" width="12.85546875" customWidth="1"/>
    <col min="4117" max="4117" width="12.5703125" customWidth="1"/>
    <col min="4118" max="4118" width="13.42578125" customWidth="1"/>
    <col min="4119" max="4119" width="13.5703125" customWidth="1"/>
    <col min="4120" max="4120" width="12.140625" customWidth="1"/>
    <col min="4121" max="4121" width="13" customWidth="1"/>
    <col min="4353" max="4353" width="3.5703125" customWidth="1"/>
    <col min="4354" max="4354" width="17.85546875" customWidth="1"/>
    <col min="4355" max="4355" width="5.5703125" customWidth="1"/>
    <col min="4356" max="4356" width="5.7109375" customWidth="1"/>
    <col min="4357" max="4357" width="6.5703125" customWidth="1"/>
    <col min="4358" max="4358" width="5.5703125" customWidth="1"/>
    <col min="4359" max="4359" width="6.85546875" customWidth="1"/>
    <col min="4360" max="4360" width="10" customWidth="1"/>
    <col min="4361" max="4361" width="8.7109375" customWidth="1"/>
    <col min="4362" max="4364" width="13.42578125" customWidth="1"/>
    <col min="4365" max="4365" width="13.28515625" customWidth="1"/>
    <col min="4366" max="4366" width="14" customWidth="1"/>
    <col min="4367" max="4367" width="13.42578125" customWidth="1"/>
    <col min="4368" max="4368" width="13.28515625" customWidth="1"/>
    <col min="4369" max="4369" width="12.28515625" customWidth="1"/>
    <col min="4370" max="4370" width="13.140625" customWidth="1"/>
    <col min="4371" max="4371" width="13.85546875" customWidth="1"/>
    <col min="4372" max="4372" width="12.85546875" customWidth="1"/>
    <col min="4373" max="4373" width="12.5703125" customWidth="1"/>
    <col min="4374" max="4374" width="13.42578125" customWidth="1"/>
    <col min="4375" max="4375" width="13.5703125" customWidth="1"/>
    <col min="4376" max="4376" width="12.140625" customWidth="1"/>
    <col min="4377" max="4377" width="13" customWidth="1"/>
    <col min="4609" max="4609" width="3.5703125" customWidth="1"/>
    <col min="4610" max="4610" width="17.85546875" customWidth="1"/>
    <col min="4611" max="4611" width="5.5703125" customWidth="1"/>
    <col min="4612" max="4612" width="5.7109375" customWidth="1"/>
    <col min="4613" max="4613" width="6.5703125" customWidth="1"/>
    <col min="4614" max="4614" width="5.5703125" customWidth="1"/>
    <col min="4615" max="4615" width="6.85546875" customWidth="1"/>
    <col min="4616" max="4616" width="10" customWidth="1"/>
    <col min="4617" max="4617" width="8.7109375" customWidth="1"/>
    <col min="4618" max="4620" width="13.42578125" customWidth="1"/>
    <col min="4621" max="4621" width="13.28515625" customWidth="1"/>
    <col min="4622" max="4622" width="14" customWidth="1"/>
    <col min="4623" max="4623" width="13.42578125" customWidth="1"/>
    <col min="4624" max="4624" width="13.28515625" customWidth="1"/>
    <col min="4625" max="4625" width="12.28515625" customWidth="1"/>
    <col min="4626" max="4626" width="13.140625" customWidth="1"/>
    <col min="4627" max="4627" width="13.85546875" customWidth="1"/>
    <col min="4628" max="4628" width="12.85546875" customWidth="1"/>
    <col min="4629" max="4629" width="12.5703125" customWidth="1"/>
    <col min="4630" max="4630" width="13.42578125" customWidth="1"/>
    <col min="4631" max="4631" width="13.5703125" customWidth="1"/>
    <col min="4632" max="4632" width="12.140625" customWidth="1"/>
    <col min="4633" max="4633" width="13" customWidth="1"/>
    <col min="4865" max="4865" width="3.5703125" customWidth="1"/>
    <col min="4866" max="4866" width="17.85546875" customWidth="1"/>
    <col min="4867" max="4867" width="5.5703125" customWidth="1"/>
    <col min="4868" max="4868" width="5.7109375" customWidth="1"/>
    <col min="4869" max="4869" width="6.5703125" customWidth="1"/>
    <col min="4870" max="4870" width="5.5703125" customWidth="1"/>
    <col min="4871" max="4871" width="6.85546875" customWidth="1"/>
    <col min="4872" max="4872" width="10" customWidth="1"/>
    <col min="4873" max="4873" width="8.7109375" customWidth="1"/>
    <col min="4874" max="4876" width="13.42578125" customWidth="1"/>
    <col min="4877" max="4877" width="13.28515625" customWidth="1"/>
    <col min="4878" max="4878" width="14" customWidth="1"/>
    <col min="4879" max="4879" width="13.42578125" customWidth="1"/>
    <col min="4880" max="4880" width="13.28515625" customWidth="1"/>
    <col min="4881" max="4881" width="12.28515625" customWidth="1"/>
    <col min="4882" max="4882" width="13.140625" customWidth="1"/>
    <col min="4883" max="4883" width="13.85546875" customWidth="1"/>
    <col min="4884" max="4884" width="12.85546875" customWidth="1"/>
    <col min="4885" max="4885" width="12.5703125" customWidth="1"/>
    <col min="4886" max="4886" width="13.42578125" customWidth="1"/>
    <col min="4887" max="4887" width="13.5703125" customWidth="1"/>
    <col min="4888" max="4888" width="12.140625" customWidth="1"/>
    <col min="4889" max="4889" width="13" customWidth="1"/>
    <col min="5121" max="5121" width="3.5703125" customWidth="1"/>
    <col min="5122" max="5122" width="17.85546875" customWidth="1"/>
    <col min="5123" max="5123" width="5.5703125" customWidth="1"/>
    <col min="5124" max="5124" width="5.7109375" customWidth="1"/>
    <col min="5125" max="5125" width="6.5703125" customWidth="1"/>
    <col min="5126" max="5126" width="5.5703125" customWidth="1"/>
    <col min="5127" max="5127" width="6.85546875" customWidth="1"/>
    <col min="5128" max="5128" width="10" customWidth="1"/>
    <col min="5129" max="5129" width="8.7109375" customWidth="1"/>
    <col min="5130" max="5132" width="13.42578125" customWidth="1"/>
    <col min="5133" max="5133" width="13.28515625" customWidth="1"/>
    <col min="5134" max="5134" width="14" customWidth="1"/>
    <col min="5135" max="5135" width="13.42578125" customWidth="1"/>
    <col min="5136" max="5136" width="13.28515625" customWidth="1"/>
    <col min="5137" max="5137" width="12.28515625" customWidth="1"/>
    <col min="5138" max="5138" width="13.140625" customWidth="1"/>
    <col min="5139" max="5139" width="13.85546875" customWidth="1"/>
    <col min="5140" max="5140" width="12.85546875" customWidth="1"/>
    <col min="5141" max="5141" width="12.5703125" customWidth="1"/>
    <col min="5142" max="5142" width="13.42578125" customWidth="1"/>
    <col min="5143" max="5143" width="13.5703125" customWidth="1"/>
    <col min="5144" max="5144" width="12.140625" customWidth="1"/>
    <col min="5145" max="5145" width="13" customWidth="1"/>
    <col min="5377" max="5377" width="3.5703125" customWidth="1"/>
    <col min="5378" max="5378" width="17.85546875" customWidth="1"/>
    <col min="5379" max="5379" width="5.5703125" customWidth="1"/>
    <col min="5380" max="5380" width="5.7109375" customWidth="1"/>
    <col min="5381" max="5381" width="6.5703125" customWidth="1"/>
    <col min="5382" max="5382" width="5.5703125" customWidth="1"/>
    <col min="5383" max="5383" width="6.85546875" customWidth="1"/>
    <col min="5384" max="5384" width="10" customWidth="1"/>
    <col min="5385" max="5385" width="8.7109375" customWidth="1"/>
    <col min="5386" max="5388" width="13.42578125" customWidth="1"/>
    <col min="5389" max="5389" width="13.28515625" customWidth="1"/>
    <col min="5390" max="5390" width="14" customWidth="1"/>
    <col min="5391" max="5391" width="13.42578125" customWidth="1"/>
    <col min="5392" max="5392" width="13.28515625" customWidth="1"/>
    <col min="5393" max="5393" width="12.28515625" customWidth="1"/>
    <col min="5394" max="5394" width="13.140625" customWidth="1"/>
    <col min="5395" max="5395" width="13.85546875" customWidth="1"/>
    <col min="5396" max="5396" width="12.85546875" customWidth="1"/>
    <col min="5397" max="5397" width="12.5703125" customWidth="1"/>
    <col min="5398" max="5398" width="13.42578125" customWidth="1"/>
    <col min="5399" max="5399" width="13.5703125" customWidth="1"/>
    <col min="5400" max="5400" width="12.140625" customWidth="1"/>
    <col min="5401" max="5401" width="13" customWidth="1"/>
    <col min="5633" max="5633" width="3.5703125" customWidth="1"/>
    <col min="5634" max="5634" width="17.85546875" customWidth="1"/>
    <col min="5635" max="5635" width="5.5703125" customWidth="1"/>
    <col min="5636" max="5636" width="5.7109375" customWidth="1"/>
    <col min="5637" max="5637" width="6.5703125" customWidth="1"/>
    <col min="5638" max="5638" width="5.5703125" customWidth="1"/>
    <col min="5639" max="5639" width="6.85546875" customWidth="1"/>
    <col min="5640" max="5640" width="10" customWidth="1"/>
    <col min="5641" max="5641" width="8.7109375" customWidth="1"/>
    <col min="5642" max="5644" width="13.42578125" customWidth="1"/>
    <col min="5645" max="5645" width="13.28515625" customWidth="1"/>
    <col min="5646" max="5646" width="14" customWidth="1"/>
    <col min="5647" max="5647" width="13.42578125" customWidth="1"/>
    <col min="5648" max="5648" width="13.28515625" customWidth="1"/>
    <col min="5649" max="5649" width="12.28515625" customWidth="1"/>
    <col min="5650" max="5650" width="13.140625" customWidth="1"/>
    <col min="5651" max="5651" width="13.85546875" customWidth="1"/>
    <col min="5652" max="5652" width="12.85546875" customWidth="1"/>
    <col min="5653" max="5653" width="12.5703125" customWidth="1"/>
    <col min="5654" max="5654" width="13.42578125" customWidth="1"/>
    <col min="5655" max="5655" width="13.5703125" customWidth="1"/>
    <col min="5656" max="5656" width="12.140625" customWidth="1"/>
    <col min="5657" max="5657" width="13" customWidth="1"/>
    <col min="5889" max="5889" width="3.5703125" customWidth="1"/>
    <col min="5890" max="5890" width="17.85546875" customWidth="1"/>
    <col min="5891" max="5891" width="5.5703125" customWidth="1"/>
    <col min="5892" max="5892" width="5.7109375" customWidth="1"/>
    <col min="5893" max="5893" width="6.5703125" customWidth="1"/>
    <col min="5894" max="5894" width="5.5703125" customWidth="1"/>
    <col min="5895" max="5895" width="6.85546875" customWidth="1"/>
    <col min="5896" max="5896" width="10" customWidth="1"/>
    <col min="5897" max="5897" width="8.7109375" customWidth="1"/>
    <col min="5898" max="5900" width="13.42578125" customWidth="1"/>
    <col min="5901" max="5901" width="13.28515625" customWidth="1"/>
    <col min="5902" max="5902" width="14" customWidth="1"/>
    <col min="5903" max="5903" width="13.42578125" customWidth="1"/>
    <col min="5904" max="5904" width="13.28515625" customWidth="1"/>
    <col min="5905" max="5905" width="12.28515625" customWidth="1"/>
    <col min="5906" max="5906" width="13.140625" customWidth="1"/>
    <col min="5907" max="5907" width="13.85546875" customWidth="1"/>
    <col min="5908" max="5908" width="12.85546875" customWidth="1"/>
    <col min="5909" max="5909" width="12.5703125" customWidth="1"/>
    <col min="5910" max="5910" width="13.42578125" customWidth="1"/>
    <col min="5911" max="5911" width="13.5703125" customWidth="1"/>
    <col min="5912" max="5912" width="12.140625" customWidth="1"/>
    <col min="5913" max="5913" width="13" customWidth="1"/>
    <col min="6145" max="6145" width="3.5703125" customWidth="1"/>
    <col min="6146" max="6146" width="17.85546875" customWidth="1"/>
    <col min="6147" max="6147" width="5.5703125" customWidth="1"/>
    <col min="6148" max="6148" width="5.7109375" customWidth="1"/>
    <col min="6149" max="6149" width="6.5703125" customWidth="1"/>
    <col min="6150" max="6150" width="5.5703125" customWidth="1"/>
    <col min="6151" max="6151" width="6.85546875" customWidth="1"/>
    <col min="6152" max="6152" width="10" customWidth="1"/>
    <col min="6153" max="6153" width="8.7109375" customWidth="1"/>
    <col min="6154" max="6156" width="13.42578125" customWidth="1"/>
    <col min="6157" max="6157" width="13.28515625" customWidth="1"/>
    <col min="6158" max="6158" width="14" customWidth="1"/>
    <col min="6159" max="6159" width="13.42578125" customWidth="1"/>
    <col min="6160" max="6160" width="13.28515625" customWidth="1"/>
    <col min="6161" max="6161" width="12.28515625" customWidth="1"/>
    <col min="6162" max="6162" width="13.140625" customWidth="1"/>
    <col min="6163" max="6163" width="13.85546875" customWidth="1"/>
    <col min="6164" max="6164" width="12.85546875" customWidth="1"/>
    <col min="6165" max="6165" width="12.5703125" customWidth="1"/>
    <col min="6166" max="6166" width="13.42578125" customWidth="1"/>
    <col min="6167" max="6167" width="13.5703125" customWidth="1"/>
    <col min="6168" max="6168" width="12.140625" customWidth="1"/>
    <col min="6169" max="6169" width="13" customWidth="1"/>
    <col min="6401" max="6401" width="3.5703125" customWidth="1"/>
    <col min="6402" max="6402" width="17.85546875" customWidth="1"/>
    <col min="6403" max="6403" width="5.5703125" customWidth="1"/>
    <col min="6404" max="6404" width="5.7109375" customWidth="1"/>
    <col min="6405" max="6405" width="6.5703125" customWidth="1"/>
    <col min="6406" max="6406" width="5.5703125" customWidth="1"/>
    <col min="6407" max="6407" width="6.85546875" customWidth="1"/>
    <col min="6408" max="6408" width="10" customWidth="1"/>
    <col min="6409" max="6409" width="8.7109375" customWidth="1"/>
    <col min="6410" max="6412" width="13.42578125" customWidth="1"/>
    <col min="6413" max="6413" width="13.28515625" customWidth="1"/>
    <col min="6414" max="6414" width="14" customWidth="1"/>
    <col min="6415" max="6415" width="13.42578125" customWidth="1"/>
    <col min="6416" max="6416" width="13.28515625" customWidth="1"/>
    <col min="6417" max="6417" width="12.28515625" customWidth="1"/>
    <col min="6418" max="6418" width="13.140625" customWidth="1"/>
    <col min="6419" max="6419" width="13.85546875" customWidth="1"/>
    <col min="6420" max="6420" width="12.85546875" customWidth="1"/>
    <col min="6421" max="6421" width="12.5703125" customWidth="1"/>
    <col min="6422" max="6422" width="13.42578125" customWidth="1"/>
    <col min="6423" max="6423" width="13.5703125" customWidth="1"/>
    <col min="6424" max="6424" width="12.140625" customWidth="1"/>
    <col min="6425" max="6425" width="13" customWidth="1"/>
    <col min="6657" max="6657" width="3.5703125" customWidth="1"/>
    <col min="6658" max="6658" width="17.85546875" customWidth="1"/>
    <col min="6659" max="6659" width="5.5703125" customWidth="1"/>
    <col min="6660" max="6660" width="5.7109375" customWidth="1"/>
    <col min="6661" max="6661" width="6.5703125" customWidth="1"/>
    <col min="6662" max="6662" width="5.5703125" customWidth="1"/>
    <col min="6663" max="6663" width="6.85546875" customWidth="1"/>
    <col min="6664" max="6664" width="10" customWidth="1"/>
    <col min="6665" max="6665" width="8.7109375" customWidth="1"/>
    <col min="6666" max="6668" width="13.42578125" customWidth="1"/>
    <col min="6669" max="6669" width="13.28515625" customWidth="1"/>
    <col min="6670" max="6670" width="14" customWidth="1"/>
    <col min="6671" max="6671" width="13.42578125" customWidth="1"/>
    <col min="6672" max="6672" width="13.28515625" customWidth="1"/>
    <col min="6673" max="6673" width="12.28515625" customWidth="1"/>
    <col min="6674" max="6674" width="13.140625" customWidth="1"/>
    <col min="6675" max="6675" width="13.85546875" customWidth="1"/>
    <col min="6676" max="6676" width="12.85546875" customWidth="1"/>
    <col min="6677" max="6677" width="12.5703125" customWidth="1"/>
    <col min="6678" max="6678" width="13.42578125" customWidth="1"/>
    <col min="6679" max="6679" width="13.5703125" customWidth="1"/>
    <col min="6680" max="6680" width="12.140625" customWidth="1"/>
    <col min="6681" max="6681" width="13" customWidth="1"/>
    <col min="6913" max="6913" width="3.5703125" customWidth="1"/>
    <col min="6914" max="6914" width="17.85546875" customWidth="1"/>
    <col min="6915" max="6915" width="5.5703125" customWidth="1"/>
    <col min="6916" max="6916" width="5.7109375" customWidth="1"/>
    <col min="6917" max="6917" width="6.5703125" customWidth="1"/>
    <col min="6918" max="6918" width="5.5703125" customWidth="1"/>
    <col min="6919" max="6919" width="6.85546875" customWidth="1"/>
    <col min="6920" max="6920" width="10" customWidth="1"/>
    <col min="6921" max="6921" width="8.7109375" customWidth="1"/>
    <col min="6922" max="6924" width="13.42578125" customWidth="1"/>
    <col min="6925" max="6925" width="13.28515625" customWidth="1"/>
    <col min="6926" max="6926" width="14" customWidth="1"/>
    <col min="6927" max="6927" width="13.42578125" customWidth="1"/>
    <col min="6928" max="6928" width="13.28515625" customWidth="1"/>
    <col min="6929" max="6929" width="12.28515625" customWidth="1"/>
    <col min="6930" max="6930" width="13.140625" customWidth="1"/>
    <col min="6931" max="6931" width="13.85546875" customWidth="1"/>
    <col min="6932" max="6932" width="12.85546875" customWidth="1"/>
    <col min="6933" max="6933" width="12.5703125" customWidth="1"/>
    <col min="6934" max="6934" width="13.42578125" customWidth="1"/>
    <col min="6935" max="6935" width="13.5703125" customWidth="1"/>
    <col min="6936" max="6936" width="12.140625" customWidth="1"/>
    <col min="6937" max="6937" width="13" customWidth="1"/>
    <col min="7169" max="7169" width="3.5703125" customWidth="1"/>
    <col min="7170" max="7170" width="17.85546875" customWidth="1"/>
    <col min="7171" max="7171" width="5.5703125" customWidth="1"/>
    <col min="7172" max="7172" width="5.7109375" customWidth="1"/>
    <col min="7173" max="7173" width="6.5703125" customWidth="1"/>
    <col min="7174" max="7174" width="5.5703125" customWidth="1"/>
    <col min="7175" max="7175" width="6.85546875" customWidth="1"/>
    <col min="7176" max="7176" width="10" customWidth="1"/>
    <col min="7177" max="7177" width="8.7109375" customWidth="1"/>
    <col min="7178" max="7180" width="13.42578125" customWidth="1"/>
    <col min="7181" max="7181" width="13.28515625" customWidth="1"/>
    <col min="7182" max="7182" width="14" customWidth="1"/>
    <col min="7183" max="7183" width="13.42578125" customWidth="1"/>
    <col min="7184" max="7184" width="13.28515625" customWidth="1"/>
    <col min="7185" max="7185" width="12.28515625" customWidth="1"/>
    <col min="7186" max="7186" width="13.140625" customWidth="1"/>
    <col min="7187" max="7187" width="13.85546875" customWidth="1"/>
    <col min="7188" max="7188" width="12.85546875" customWidth="1"/>
    <col min="7189" max="7189" width="12.5703125" customWidth="1"/>
    <col min="7190" max="7190" width="13.42578125" customWidth="1"/>
    <col min="7191" max="7191" width="13.5703125" customWidth="1"/>
    <col min="7192" max="7192" width="12.140625" customWidth="1"/>
    <col min="7193" max="7193" width="13" customWidth="1"/>
    <col min="7425" max="7425" width="3.5703125" customWidth="1"/>
    <col min="7426" max="7426" width="17.85546875" customWidth="1"/>
    <col min="7427" max="7427" width="5.5703125" customWidth="1"/>
    <col min="7428" max="7428" width="5.7109375" customWidth="1"/>
    <col min="7429" max="7429" width="6.5703125" customWidth="1"/>
    <col min="7430" max="7430" width="5.5703125" customWidth="1"/>
    <col min="7431" max="7431" width="6.85546875" customWidth="1"/>
    <col min="7432" max="7432" width="10" customWidth="1"/>
    <col min="7433" max="7433" width="8.7109375" customWidth="1"/>
    <col min="7434" max="7436" width="13.42578125" customWidth="1"/>
    <col min="7437" max="7437" width="13.28515625" customWidth="1"/>
    <col min="7438" max="7438" width="14" customWidth="1"/>
    <col min="7439" max="7439" width="13.42578125" customWidth="1"/>
    <col min="7440" max="7440" width="13.28515625" customWidth="1"/>
    <col min="7441" max="7441" width="12.28515625" customWidth="1"/>
    <col min="7442" max="7442" width="13.140625" customWidth="1"/>
    <col min="7443" max="7443" width="13.85546875" customWidth="1"/>
    <col min="7444" max="7444" width="12.85546875" customWidth="1"/>
    <col min="7445" max="7445" width="12.5703125" customWidth="1"/>
    <col min="7446" max="7446" width="13.42578125" customWidth="1"/>
    <col min="7447" max="7447" width="13.5703125" customWidth="1"/>
    <col min="7448" max="7448" width="12.140625" customWidth="1"/>
    <col min="7449" max="7449" width="13" customWidth="1"/>
    <col min="7681" max="7681" width="3.5703125" customWidth="1"/>
    <col min="7682" max="7682" width="17.85546875" customWidth="1"/>
    <col min="7683" max="7683" width="5.5703125" customWidth="1"/>
    <col min="7684" max="7684" width="5.7109375" customWidth="1"/>
    <col min="7685" max="7685" width="6.5703125" customWidth="1"/>
    <col min="7686" max="7686" width="5.5703125" customWidth="1"/>
    <col min="7687" max="7687" width="6.85546875" customWidth="1"/>
    <col min="7688" max="7688" width="10" customWidth="1"/>
    <col min="7689" max="7689" width="8.7109375" customWidth="1"/>
    <col min="7690" max="7692" width="13.42578125" customWidth="1"/>
    <col min="7693" max="7693" width="13.28515625" customWidth="1"/>
    <col min="7694" max="7694" width="14" customWidth="1"/>
    <col min="7695" max="7695" width="13.42578125" customWidth="1"/>
    <col min="7696" max="7696" width="13.28515625" customWidth="1"/>
    <col min="7697" max="7697" width="12.28515625" customWidth="1"/>
    <col min="7698" max="7698" width="13.140625" customWidth="1"/>
    <col min="7699" max="7699" width="13.85546875" customWidth="1"/>
    <col min="7700" max="7700" width="12.85546875" customWidth="1"/>
    <col min="7701" max="7701" width="12.5703125" customWidth="1"/>
    <col min="7702" max="7702" width="13.42578125" customWidth="1"/>
    <col min="7703" max="7703" width="13.5703125" customWidth="1"/>
    <col min="7704" max="7704" width="12.140625" customWidth="1"/>
    <col min="7705" max="7705" width="13" customWidth="1"/>
    <col min="7937" max="7937" width="3.5703125" customWidth="1"/>
    <col min="7938" max="7938" width="17.85546875" customWidth="1"/>
    <col min="7939" max="7939" width="5.5703125" customWidth="1"/>
    <col min="7940" max="7940" width="5.7109375" customWidth="1"/>
    <col min="7941" max="7941" width="6.5703125" customWidth="1"/>
    <col min="7942" max="7942" width="5.5703125" customWidth="1"/>
    <col min="7943" max="7943" width="6.85546875" customWidth="1"/>
    <col min="7944" max="7944" width="10" customWidth="1"/>
    <col min="7945" max="7945" width="8.7109375" customWidth="1"/>
    <col min="7946" max="7948" width="13.42578125" customWidth="1"/>
    <col min="7949" max="7949" width="13.28515625" customWidth="1"/>
    <col min="7950" max="7950" width="14" customWidth="1"/>
    <col min="7951" max="7951" width="13.42578125" customWidth="1"/>
    <col min="7952" max="7952" width="13.28515625" customWidth="1"/>
    <col min="7953" max="7953" width="12.28515625" customWidth="1"/>
    <col min="7954" max="7954" width="13.140625" customWidth="1"/>
    <col min="7955" max="7955" width="13.85546875" customWidth="1"/>
    <col min="7956" max="7956" width="12.85546875" customWidth="1"/>
    <col min="7957" max="7957" width="12.5703125" customWidth="1"/>
    <col min="7958" max="7958" width="13.42578125" customWidth="1"/>
    <col min="7959" max="7959" width="13.5703125" customWidth="1"/>
    <col min="7960" max="7960" width="12.140625" customWidth="1"/>
    <col min="7961" max="7961" width="13" customWidth="1"/>
    <col min="8193" max="8193" width="3.5703125" customWidth="1"/>
    <col min="8194" max="8194" width="17.85546875" customWidth="1"/>
    <col min="8195" max="8195" width="5.5703125" customWidth="1"/>
    <col min="8196" max="8196" width="5.7109375" customWidth="1"/>
    <col min="8197" max="8197" width="6.5703125" customWidth="1"/>
    <col min="8198" max="8198" width="5.5703125" customWidth="1"/>
    <col min="8199" max="8199" width="6.85546875" customWidth="1"/>
    <col min="8200" max="8200" width="10" customWidth="1"/>
    <col min="8201" max="8201" width="8.7109375" customWidth="1"/>
    <col min="8202" max="8204" width="13.42578125" customWidth="1"/>
    <col min="8205" max="8205" width="13.28515625" customWidth="1"/>
    <col min="8206" max="8206" width="14" customWidth="1"/>
    <col min="8207" max="8207" width="13.42578125" customWidth="1"/>
    <col min="8208" max="8208" width="13.28515625" customWidth="1"/>
    <col min="8209" max="8209" width="12.28515625" customWidth="1"/>
    <col min="8210" max="8210" width="13.140625" customWidth="1"/>
    <col min="8211" max="8211" width="13.85546875" customWidth="1"/>
    <col min="8212" max="8212" width="12.85546875" customWidth="1"/>
    <col min="8213" max="8213" width="12.5703125" customWidth="1"/>
    <col min="8214" max="8214" width="13.42578125" customWidth="1"/>
    <col min="8215" max="8215" width="13.5703125" customWidth="1"/>
    <col min="8216" max="8216" width="12.140625" customWidth="1"/>
    <col min="8217" max="8217" width="13" customWidth="1"/>
    <col min="8449" max="8449" width="3.5703125" customWidth="1"/>
    <col min="8450" max="8450" width="17.85546875" customWidth="1"/>
    <col min="8451" max="8451" width="5.5703125" customWidth="1"/>
    <col min="8452" max="8452" width="5.7109375" customWidth="1"/>
    <col min="8453" max="8453" width="6.5703125" customWidth="1"/>
    <col min="8454" max="8454" width="5.5703125" customWidth="1"/>
    <col min="8455" max="8455" width="6.85546875" customWidth="1"/>
    <col min="8456" max="8456" width="10" customWidth="1"/>
    <col min="8457" max="8457" width="8.7109375" customWidth="1"/>
    <col min="8458" max="8460" width="13.42578125" customWidth="1"/>
    <col min="8461" max="8461" width="13.28515625" customWidth="1"/>
    <col min="8462" max="8462" width="14" customWidth="1"/>
    <col min="8463" max="8463" width="13.42578125" customWidth="1"/>
    <col min="8464" max="8464" width="13.28515625" customWidth="1"/>
    <col min="8465" max="8465" width="12.28515625" customWidth="1"/>
    <col min="8466" max="8466" width="13.140625" customWidth="1"/>
    <col min="8467" max="8467" width="13.85546875" customWidth="1"/>
    <col min="8468" max="8468" width="12.85546875" customWidth="1"/>
    <col min="8469" max="8469" width="12.5703125" customWidth="1"/>
    <col min="8470" max="8470" width="13.42578125" customWidth="1"/>
    <col min="8471" max="8471" width="13.5703125" customWidth="1"/>
    <col min="8472" max="8472" width="12.140625" customWidth="1"/>
    <col min="8473" max="8473" width="13" customWidth="1"/>
    <col min="8705" max="8705" width="3.5703125" customWidth="1"/>
    <col min="8706" max="8706" width="17.85546875" customWidth="1"/>
    <col min="8707" max="8707" width="5.5703125" customWidth="1"/>
    <col min="8708" max="8708" width="5.7109375" customWidth="1"/>
    <col min="8709" max="8709" width="6.5703125" customWidth="1"/>
    <col min="8710" max="8710" width="5.5703125" customWidth="1"/>
    <col min="8711" max="8711" width="6.85546875" customWidth="1"/>
    <col min="8712" max="8712" width="10" customWidth="1"/>
    <col min="8713" max="8713" width="8.7109375" customWidth="1"/>
    <col min="8714" max="8716" width="13.42578125" customWidth="1"/>
    <col min="8717" max="8717" width="13.28515625" customWidth="1"/>
    <col min="8718" max="8718" width="14" customWidth="1"/>
    <col min="8719" max="8719" width="13.42578125" customWidth="1"/>
    <col min="8720" max="8720" width="13.28515625" customWidth="1"/>
    <col min="8721" max="8721" width="12.28515625" customWidth="1"/>
    <col min="8722" max="8722" width="13.140625" customWidth="1"/>
    <col min="8723" max="8723" width="13.85546875" customWidth="1"/>
    <col min="8724" max="8724" width="12.85546875" customWidth="1"/>
    <col min="8725" max="8725" width="12.5703125" customWidth="1"/>
    <col min="8726" max="8726" width="13.42578125" customWidth="1"/>
    <col min="8727" max="8727" width="13.5703125" customWidth="1"/>
    <col min="8728" max="8728" width="12.140625" customWidth="1"/>
    <col min="8729" max="8729" width="13" customWidth="1"/>
    <col min="8961" max="8961" width="3.5703125" customWidth="1"/>
    <col min="8962" max="8962" width="17.85546875" customWidth="1"/>
    <col min="8963" max="8963" width="5.5703125" customWidth="1"/>
    <col min="8964" max="8964" width="5.7109375" customWidth="1"/>
    <col min="8965" max="8965" width="6.5703125" customWidth="1"/>
    <col min="8966" max="8966" width="5.5703125" customWidth="1"/>
    <col min="8967" max="8967" width="6.85546875" customWidth="1"/>
    <col min="8968" max="8968" width="10" customWidth="1"/>
    <col min="8969" max="8969" width="8.7109375" customWidth="1"/>
    <col min="8970" max="8972" width="13.42578125" customWidth="1"/>
    <col min="8973" max="8973" width="13.28515625" customWidth="1"/>
    <col min="8974" max="8974" width="14" customWidth="1"/>
    <col min="8975" max="8975" width="13.42578125" customWidth="1"/>
    <col min="8976" max="8976" width="13.28515625" customWidth="1"/>
    <col min="8977" max="8977" width="12.28515625" customWidth="1"/>
    <col min="8978" max="8978" width="13.140625" customWidth="1"/>
    <col min="8979" max="8979" width="13.85546875" customWidth="1"/>
    <col min="8980" max="8980" width="12.85546875" customWidth="1"/>
    <col min="8981" max="8981" width="12.5703125" customWidth="1"/>
    <col min="8982" max="8982" width="13.42578125" customWidth="1"/>
    <col min="8983" max="8983" width="13.5703125" customWidth="1"/>
    <col min="8984" max="8984" width="12.140625" customWidth="1"/>
    <col min="8985" max="8985" width="13" customWidth="1"/>
    <col min="9217" max="9217" width="3.5703125" customWidth="1"/>
    <col min="9218" max="9218" width="17.85546875" customWidth="1"/>
    <col min="9219" max="9219" width="5.5703125" customWidth="1"/>
    <col min="9220" max="9220" width="5.7109375" customWidth="1"/>
    <col min="9221" max="9221" width="6.5703125" customWidth="1"/>
    <col min="9222" max="9222" width="5.5703125" customWidth="1"/>
    <col min="9223" max="9223" width="6.85546875" customWidth="1"/>
    <col min="9224" max="9224" width="10" customWidth="1"/>
    <col min="9225" max="9225" width="8.7109375" customWidth="1"/>
    <col min="9226" max="9228" width="13.42578125" customWidth="1"/>
    <col min="9229" max="9229" width="13.28515625" customWidth="1"/>
    <col min="9230" max="9230" width="14" customWidth="1"/>
    <col min="9231" max="9231" width="13.42578125" customWidth="1"/>
    <col min="9232" max="9232" width="13.28515625" customWidth="1"/>
    <col min="9233" max="9233" width="12.28515625" customWidth="1"/>
    <col min="9234" max="9234" width="13.140625" customWidth="1"/>
    <col min="9235" max="9235" width="13.85546875" customWidth="1"/>
    <col min="9236" max="9236" width="12.85546875" customWidth="1"/>
    <col min="9237" max="9237" width="12.5703125" customWidth="1"/>
    <col min="9238" max="9238" width="13.42578125" customWidth="1"/>
    <col min="9239" max="9239" width="13.5703125" customWidth="1"/>
    <col min="9240" max="9240" width="12.140625" customWidth="1"/>
    <col min="9241" max="9241" width="13" customWidth="1"/>
    <col min="9473" max="9473" width="3.5703125" customWidth="1"/>
    <col min="9474" max="9474" width="17.85546875" customWidth="1"/>
    <col min="9475" max="9475" width="5.5703125" customWidth="1"/>
    <col min="9476" max="9476" width="5.7109375" customWidth="1"/>
    <col min="9477" max="9477" width="6.5703125" customWidth="1"/>
    <col min="9478" max="9478" width="5.5703125" customWidth="1"/>
    <col min="9479" max="9479" width="6.85546875" customWidth="1"/>
    <col min="9480" max="9480" width="10" customWidth="1"/>
    <col min="9481" max="9481" width="8.7109375" customWidth="1"/>
    <col min="9482" max="9484" width="13.42578125" customWidth="1"/>
    <col min="9485" max="9485" width="13.28515625" customWidth="1"/>
    <col min="9486" max="9486" width="14" customWidth="1"/>
    <col min="9487" max="9487" width="13.42578125" customWidth="1"/>
    <col min="9488" max="9488" width="13.28515625" customWidth="1"/>
    <col min="9489" max="9489" width="12.28515625" customWidth="1"/>
    <col min="9490" max="9490" width="13.140625" customWidth="1"/>
    <col min="9491" max="9491" width="13.85546875" customWidth="1"/>
    <col min="9492" max="9492" width="12.85546875" customWidth="1"/>
    <col min="9493" max="9493" width="12.5703125" customWidth="1"/>
    <col min="9494" max="9494" width="13.42578125" customWidth="1"/>
    <col min="9495" max="9495" width="13.5703125" customWidth="1"/>
    <col min="9496" max="9496" width="12.140625" customWidth="1"/>
    <col min="9497" max="9497" width="13" customWidth="1"/>
    <col min="9729" max="9729" width="3.5703125" customWidth="1"/>
    <col min="9730" max="9730" width="17.85546875" customWidth="1"/>
    <col min="9731" max="9731" width="5.5703125" customWidth="1"/>
    <col min="9732" max="9732" width="5.7109375" customWidth="1"/>
    <col min="9733" max="9733" width="6.5703125" customWidth="1"/>
    <col min="9734" max="9734" width="5.5703125" customWidth="1"/>
    <col min="9735" max="9735" width="6.85546875" customWidth="1"/>
    <col min="9736" max="9736" width="10" customWidth="1"/>
    <col min="9737" max="9737" width="8.7109375" customWidth="1"/>
    <col min="9738" max="9740" width="13.42578125" customWidth="1"/>
    <col min="9741" max="9741" width="13.28515625" customWidth="1"/>
    <col min="9742" max="9742" width="14" customWidth="1"/>
    <col min="9743" max="9743" width="13.42578125" customWidth="1"/>
    <col min="9744" max="9744" width="13.28515625" customWidth="1"/>
    <col min="9745" max="9745" width="12.28515625" customWidth="1"/>
    <col min="9746" max="9746" width="13.140625" customWidth="1"/>
    <col min="9747" max="9747" width="13.85546875" customWidth="1"/>
    <col min="9748" max="9748" width="12.85546875" customWidth="1"/>
    <col min="9749" max="9749" width="12.5703125" customWidth="1"/>
    <col min="9750" max="9750" width="13.42578125" customWidth="1"/>
    <col min="9751" max="9751" width="13.5703125" customWidth="1"/>
    <col min="9752" max="9752" width="12.140625" customWidth="1"/>
    <col min="9753" max="9753" width="13" customWidth="1"/>
    <col min="9985" max="9985" width="3.5703125" customWidth="1"/>
    <col min="9986" max="9986" width="17.85546875" customWidth="1"/>
    <col min="9987" max="9987" width="5.5703125" customWidth="1"/>
    <col min="9988" max="9988" width="5.7109375" customWidth="1"/>
    <col min="9989" max="9989" width="6.5703125" customWidth="1"/>
    <col min="9990" max="9990" width="5.5703125" customWidth="1"/>
    <col min="9991" max="9991" width="6.85546875" customWidth="1"/>
    <col min="9992" max="9992" width="10" customWidth="1"/>
    <col min="9993" max="9993" width="8.7109375" customWidth="1"/>
    <col min="9994" max="9996" width="13.42578125" customWidth="1"/>
    <col min="9997" max="9997" width="13.28515625" customWidth="1"/>
    <col min="9998" max="9998" width="14" customWidth="1"/>
    <col min="9999" max="9999" width="13.42578125" customWidth="1"/>
    <col min="10000" max="10000" width="13.28515625" customWidth="1"/>
    <col min="10001" max="10001" width="12.28515625" customWidth="1"/>
    <col min="10002" max="10002" width="13.140625" customWidth="1"/>
    <col min="10003" max="10003" width="13.85546875" customWidth="1"/>
    <col min="10004" max="10004" width="12.85546875" customWidth="1"/>
    <col min="10005" max="10005" width="12.5703125" customWidth="1"/>
    <col min="10006" max="10006" width="13.42578125" customWidth="1"/>
    <col min="10007" max="10007" width="13.5703125" customWidth="1"/>
    <col min="10008" max="10008" width="12.140625" customWidth="1"/>
    <col min="10009" max="10009" width="13" customWidth="1"/>
    <col min="10241" max="10241" width="3.5703125" customWidth="1"/>
    <col min="10242" max="10242" width="17.85546875" customWidth="1"/>
    <col min="10243" max="10243" width="5.5703125" customWidth="1"/>
    <col min="10244" max="10244" width="5.7109375" customWidth="1"/>
    <col min="10245" max="10245" width="6.5703125" customWidth="1"/>
    <col min="10246" max="10246" width="5.5703125" customWidth="1"/>
    <col min="10247" max="10247" width="6.85546875" customWidth="1"/>
    <col min="10248" max="10248" width="10" customWidth="1"/>
    <col min="10249" max="10249" width="8.7109375" customWidth="1"/>
    <col min="10250" max="10252" width="13.42578125" customWidth="1"/>
    <col min="10253" max="10253" width="13.28515625" customWidth="1"/>
    <col min="10254" max="10254" width="14" customWidth="1"/>
    <col min="10255" max="10255" width="13.42578125" customWidth="1"/>
    <col min="10256" max="10256" width="13.28515625" customWidth="1"/>
    <col min="10257" max="10257" width="12.28515625" customWidth="1"/>
    <col min="10258" max="10258" width="13.140625" customWidth="1"/>
    <col min="10259" max="10259" width="13.85546875" customWidth="1"/>
    <col min="10260" max="10260" width="12.85546875" customWidth="1"/>
    <col min="10261" max="10261" width="12.5703125" customWidth="1"/>
    <col min="10262" max="10262" width="13.42578125" customWidth="1"/>
    <col min="10263" max="10263" width="13.5703125" customWidth="1"/>
    <col min="10264" max="10264" width="12.140625" customWidth="1"/>
    <col min="10265" max="10265" width="13" customWidth="1"/>
    <col min="10497" max="10497" width="3.5703125" customWidth="1"/>
    <col min="10498" max="10498" width="17.85546875" customWidth="1"/>
    <col min="10499" max="10499" width="5.5703125" customWidth="1"/>
    <col min="10500" max="10500" width="5.7109375" customWidth="1"/>
    <col min="10501" max="10501" width="6.5703125" customWidth="1"/>
    <col min="10502" max="10502" width="5.5703125" customWidth="1"/>
    <col min="10503" max="10503" width="6.85546875" customWidth="1"/>
    <col min="10504" max="10504" width="10" customWidth="1"/>
    <col min="10505" max="10505" width="8.7109375" customWidth="1"/>
    <col min="10506" max="10508" width="13.42578125" customWidth="1"/>
    <col min="10509" max="10509" width="13.28515625" customWidth="1"/>
    <col min="10510" max="10510" width="14" customWidth="1"/>
    <col min="10511" max="10511" width="13.42578125" customWidth="1"/>
    <col min="10512" max="10512" width="13.28515625" customWidth="1"/>
    <col min="10513" max="10513" width="12.28515625" customWidth="1"/>
    <col min="10514" max="10514" width="13.140625" customWidth="1"/>
    <col min="10515" max="10515" width="13.85546875" customWidth="1"/>
    <col min="10516" max="10516" width="12.85546875" customWidth="1"/>
    <col min="10517" max="10517" width="12.5703125" customWidth="1"/>
    <col min="10518" max="10518" width="13.42578125" customWidth="1"/>
    <col min="10519" max="10519" width="13.5703125" customWidth="1"/>
    <col min="10520" max="10520" width="12.140625" customWidth="1"/>
    <col min="10521" max="10521" width="13" customWidth="1"/>
    <col min="10753" max="10753" width="3.5703125" customWidth="1"/>
    <col min="10754" max="10754" width="17.85546875" customWidth="1"/>
    <col min="10755" max="10755" width="5.5703125" customWidth="1"/>
    <col min="10756" max="10756" width="5.7109375" customWidth="1"/>
    <col min="10757" max="10757" width="6.5703125" customWidth="1"/>
    <col min="10758" max="10758" width="5.5703125" customWidth="1"/>
    <col min="10759" max="10759" width="6.85546875" customWidth="1"/>
    <col min="10760" max="10760" width="10" customWidth="1"/>
    <col min="10761" max="10761" width="8.7109375" customWidth="1"/>
    <col min="10762" max="10764" width="13.42578125" customWidth="1"/>
    <col min="10765" max="10765" width="13.28515625" customWidth="1"/>
    <col min="10766" max="10766" width="14" customWidth="1"/>
    <col min="10767" max="10767" width="13.42578125" customWidth="1"/>
    <col min="10768" max="10768" width="13.28515625" customWidth="1"/>
    <col min="10769" max="10769" width="12.28515625" customWidth="1"/>
    <col min="10770" max="10770" width="13.140625" customWidth="1"/>
    <col min="10771" max="10771" width="13.85546875" customWidth="1"/>
    <col min="10772" max="10772" width="12.85546875" customWidth="1"/>
    <col min="10773" max="10773" width="12.5703125" customWidth="1"/>
    <col min="10774" max="10774" width="13.42578125" customWidth="1"/>
    <col min="10775" max="10775" width="13.5703125" customWidth="1"/>
    <col min="10776" max="10776" width="12.140625" customWidth="1"/>
    <col min="10777" max="10777" width="13" customWidth="1"/>
    <col min="11009" max="11009" width="3.5703125" customWidth="1"/>
    <col min="11010" max="11010" width="17.85546875" customWidth="1"/>
    <col min="11011" max="11011" width="5.5703125" customWidth="1"/>
    <col min="11012" max="11012" width="5.7109375" customWidth="1"/>
    <col min="11013" max="11013" width="6.5703125" customWidth="1"/>
    <col min="11014" max="11014" width="5.5703125" customWidth="1"/>
    <col min="11015" max="11015" width="6.85546875" customWidth="1"/>
    <col min="11016" max="11016" width="10" customWidth="1"/>
    <col min="11017" max="11017" width="8.7109375" customWidth="1"/>
    <col min="11018" max="11020" width="13.42578125" customWidth="1"/>
    <col min="11021" max="11021" width="13.28515625" customWidth="1"/>
    <col min="11022" max="11022" width="14" customWidth="1"/>
    <col min="11023" max="11023" width="13.42578125" customWidth="1"/>
    <col min="11024" max="11024" width="13.28515625" customWidth="1"/>
    <col min="11025" max="11025" width="12.28515625" customWidth="1"/>
    <col min="11026" max="11026" width="13.140625" customWidth="1"/>
    <col min="11027" max="11027" width="13.85546875" customWidth="1"/>
    <col min="11028" max="11028" width="12.85546875" customWidth="1"/>
    <col min="11029" max="11029" width="12.5703125" customWidth="1"/>
    <col min="11030" max="11030" width="13.42578125" customWidth="1"/>
    <col min="11031" max="11031" width="13.5703125" customWidth="1"/>
    <col min="11032" max="11032" width="12.140625" customWidth="1"/>
    <col min="11033" max="11033" width="13" customWidth="1"/>
    <col min="11265" max="11265" width="3.5703125" customWidth="1"/>
    <col min="11266" max="11266" width="17.85546875" customWidth="1"/>
    <col min="11267" max="11267" width="5.5703125" customWidth="1"/>
    <col min="11268" max="11268" width="5.7109375" customWidth="1"/>
    <col min="11269" max="11269" width="6.5703125" customWidth="1"/>
    <col min="11270" max="11270" width="5.5703125" customWidth="1"/>
    <col min="11271" max="11271" width="6.85546875" customWidth="1"/>
    <col min="11272" max="11272" width="10" customWidth="1"/>
    <col min="11273" max="11273" width="8.7109375" customWidth="1"/>
    <col min="11274" max="11276" width="13.42578125" customWidth="1"/>
    <col min="11277" max="11277" width="13.28515625" customWidth="1"/>
    <col min="11278" max="11278" width="14" customWidth="1"/>
    <col min="11279" max="11279" width="13.42578125" customWidth="1"/>
    <col min="11280" max="11280" width="13.28515625" customWidth="1"/>
    <col min="11281" max="11281" width="12.28515625" customWidth="1"/>
    <col min="11282" max="11282" width="13.140625" customWidth="1"/>
    <col min="11283" max="11283" width="13.85546875" customWidth="1"/>
    <col min="11284" max="11284" width="12.85546875" customWidth="1"/>
    <col min="11285" max="11285" width="12.5703125" customWidth="1"/>
    <col min="11286" max="11286" width="13.42578125" customWidth="1"/>
    <col min="11287" max="11287" width="13.5703125" customWidth="1"/>
    <col min="11288" max="11288" width="12.140625" customWidth="1"/>
    <col min="11289" max="11289" width="13" customWidth="1"/>
    <col min="11521" max="11521" width="3.5703125" customWidth="1"/>
    <col min="11522" max="11522" width="17.85546875" customWidth="1"/>
    <col min="11523" max="11523" width="5.5703125" customWidth="1"/>
    <col min="11524" max="11524" width="5.7109375" customWidth="1"/>
    <col min="11525" max="11525" width="6.5703125" customWidth="1"/>
    <col min="11526" max="11526" width="5.5703125" customWidth="1"/>
    <col min="11527" max="11527" width="6.85546875" customWidth="1"/>
    <col min="11528" max="11528" width="10" customWidth="1"/>
    <col min="11529" max="11529" width="8.7109375" customWidth="1"/>
    <col min="11530" max="11532" width="13.42578125" customWidth="1"/>
    <col min="11533" max="11533" width="13.28515625" customWidth="1"/>
    <col min="11534" max="11534" width="14" customWidth="1"/>
    <col min="11535" max="11535" width="13.42578125" customWidth="1"/>
    <col min="11536" max="11536" width="13.28515625" customWidth="1"/>
    <col min="11537" max="11537" width="12.28515625" customWidth="1"/>
    <col min="11538" max="11538" width="13.140625" customWidth="1"/>
    <col min="11539" max="11539" width="13.85546875" customWidth="1"/>
    <col min="11540" max="11540" width="12.85546875" customWidth="1"/>
    <col min="11541" max="11541" width="12.5703125" customWidth="1"/>
    <col min="11542" max="11542" width="13.42578125" customWidth="1"/>
    <col min="11543" max="11543" width="13.5703125" customWidth="1"/>
    <col min="11544" max="11544" width="12.140625" customWidth="1"/>
    <col min="11545" max="11545" width="13" customWidth="1"/>
    <col min="11777" max="11777" width="3.5703125" customWidth="1"/>
    <col min="11778" max="11778" width="17.85546875" customWidth="1"/>
    <col min="11779" max="11779" width="5.5703125" customWidth="1"/>
    <col min="11780" max="11780" width="5.7109375" customWidth="1"/>
    <col min="11781" max="11781" width="6.5703125" customWidth="1"/>
    <col min="11782" max="11782" width="5.5703125" customWidth="1"/>
    <col min="11783" max="11783" width="6.85546875" customWidth="1"/>
    <col min="11784" max="11784" width="10" customWidth="1"/>
    <col min="11785" max="11785" width="8.7109375" customWidth="1"/>
    <col min="11786" max="11788" width="13.42578125" customWidth="1"/>
    <col min="11789" max="11789" width="13.28515625" customWidth="1"/>
    <col min="11790" max="11790" width="14" customWidth="1"/>
    <col min="11791" max="11791" width="13.42578125" customWidth="1"/>
    <col min="11792" max="11792" width="13.28515625" customWidth="1"/>
    <col min="11793" max="11793" width="12.28515625" customWidth="1"/>
    <col min="11794" max="11794" width="13.140625" customWidth="1"/>
    <col min="11795" max="11795" width="13.85546875" customWidth="1"/>
    <col min="11796" max="11796" width="12.85546875" customWidth="1"/>
    <col min="11797" max="11797" width="12.5703125" customWidth="1"/>
    <col min="11798" max="11798" width="13.42578125" customWidth="1"/>
    <col min="11799" max="11799" width="13.5703125" customWidth="1"/>
    <col min="11800" max="11800" width="12.140625" customWidth="1"/>
    <col min="11801" max="11801" width="13" customWidth="1"/>
    <col min="12033" max="12033" width="3.5703125" customWidth="1"/>
    <col min="12034" max="12034" width="17.85546875" customWidth="1"/>
    <col min="12035" max="12035" width="5.5703125" customWidth="1"/>
    <col min="12036" max="12036" width="5.7109375" customWidth="1"/>
    <col min="12037" max="12037" width="6.5703125" customWidth="1"/>
    <col min="12038" max="12038" width="5.5703125" customWidth="1"/>
    <col min="12039" max="12039" width="6.85546875" customWidth="1"/>
    <col min="12040" max="12040" width="10" customWidth="1"/>
    <col min="12041" max="12041" width="8.7109375" customWidth="1"/>
    <col min="12042" max="12044" width="13.42578125" customWidth="1"/>
    <col min="12045" max="12045" width="13.28515625" customWidth="1"/>
    <col min="12046" max="12046" width="14" customWidth="1"/>
    <col min="12047" max="12047" width="13.42578125" customWidth="1"/>
    <col min="12048" max="12048" width="13.28515625" customWidth="1"/>
    <col min="12049" max="12049" width="12.28515625" customWidth="1"/>
    <col min="12050" max="12050" width="13.140625" customWidth="1"/>
    <col min="12051" max="12051" width="13.85546875" customWidth="1"/>
    <col min="12052" max="12052" width="12.85546875" customWidth="1"/>
    <col min="12053" max="12053" width="12.5703125" customWidth="1"/>
    <col min="12054" max="12054" width="13.42578125" customWidth="1"/>
    <col min="12055" max="12055" width="13.5703125" customWidth="1"/>
    <col min="12056" max="12056" width="12.140625" customWidth="1"/>
    <col min="12057" max="12057" width="13" customWidth="1"/>
    <col min="12289" max="12289" width="3.5703125" customWidth="1"/>
    <col min="12290" max="12290" width="17.85546875" customWidth="1"/>
    <col min="12291" max="12291" width="5.5703125" customWidth="1"/>
    <col min="12292" max="12292" width="5.7109375" customWidth="1"/>
    <col min="12293" max="12293" width="6.5703125" customWidth="1"/>
    <col min="12294" max="12294" width="5.5703125" customWidth="1"/>
    <col min="12295" max="12295" width="6.85546875" customWidth="1"/>
    <col min="12296" max="12296" width="10" customWidth="1"/>
    <col min="12297" max="12297" width="8.7109375" customWidth="1"/>
    <col min="12298" max="12300" width="13.42578125" customWidth="1"/>
    <col min="12301" max="12301" width="13.28515625" customWidth="1"/>
    <col min="12302" max="12302" width="14" customWidth="1"/>
    <col min="12303" max="12303" width="13.42578125" customWidth="1"/>
    <col min="12304" max="12304" width="13.28515625" customWidth="1"/>
    <col min="12305" max="12305" width="12.28515625" customWidth="1"/>
    <col min="12306" max="12306" width="13.140625" customWidth="1"/>
    <col min="12307" max="12307" width="13.85546875" customWidth="1"/>
    <col min="12308" max="12308" width="12.85546875" customWidth="1"/>
    <col min="12309" max="12309" width="12.5703125" customWidth="1"/>
    <col min="12310" max="12310" width="13.42578125" customWidth="1"/>
    <col min="12311" max="12311" width="13.5703125" customWidth="1"/>
    <col min="12312" max="12312" width="12.140625" customWidth="1"/>
    <col min="12313" max="12313" width="13" customWidth="1"/>
    <col min="12545" max="12545" width="3.5703125" customWidth="1"/>
    <col min="12546" max="12546" width="17.85546875" customWidth="1"/>
    <col min="12547" max="12547" width="5.5703125" customWidth="1"/>
    <col min="12548" max="12548" width="5.7109375" customWidth="1"/>
    <col min="12549" max="12549" width="6.5703125" customWidth="1"/>
    <col min="12550" max="12550" width="5.5703125" customWidth="1"/>
    <col min="12551" max="12551" width="6.85546875" customWidth="1"/>
    <col min="12552" max="12552" width="10" customWidth="1"/>
    <col min="12553" max="12553" width="8.7109375" customWidth="1"/>
    <col min="12554" max="12556" width="13.42578125" customWidth="1"/>
    <col min="12557" max="12557" width="13.28515625" customWidth="1"/>
    <col min="12558" max="12558" width="14" customWidth="1"/>
    <col min="12559" max="12559" width="13.42578125" customWidth="1"/>
    <col min="12560" max="12560" width="13.28515625" customWidth="1"/>
    <col min="12561" max="12561" width="12.28515625" customWidth="1"/>
    <col min="12562" max="12562" width="13.140625" customWidth="1"/>
    <col min="12563" max="12563" width="13.85546875" customWidth="1"/>
    <col min="12564" max="12564" width="12.85546875" customWidth="1"/>
    <col min="12565" max="12565" width="12.5703125" customWidth="1"/>
    <col min="12566" max="12566" width="13.42578125" customWidth="1"/>
    <col min="12567" max="12567" width="13.5703125" customWidth="1"/>
    <col min="12568" max="12568" width="12.140625" customWidth="1"/>
    <col min="12569" max="12569" width="13" customWidth="1"/>
    <col min="12801" max="12801" width="3.5703125" customWidth="1"/>
    <col min="12802" max="12802" width="17.85546875" customWidth="1"/>
    <col min="12803" max="12803" width="5.5703125" customWidth="1"/>
    <col min="12804" max="12804" width="5.7109375" customWidth="1"/>
    <col min="12805" max="12805" width="6.5703125" customWidth="1"/>
    <col min="12806" max="12806" width="5.5703125" customWidth="1"/>
    <col min="12807" max="12807" width="6.85546875" customWidth="1"/>
    <col min="12808" max="12808" width="10" customWidth="1"/>
    <col min="12809" max="12809" width="8.7109375" customWidth="1"/>
    <col min="12810" max="12812" width="13.42578125" customWidth="1"/>
    <col min="12813" max="12813" width="13.28515625" customWidth="1"/>
    <col min="12814" max="12814" width="14" customWidth="1"/>
    <col min="12815" max="12815" width="13.42578125" customWidth="1"/>
    <col min="12816" max="12816" width="13.28515625" customWidth="1"/>
    <col min="12817" max="12817" width="12.28515625" customWidth="1"/>
    <col min="12818" max="12818" width="13.140625" customWidth="1"/>
    <col min="12819" max="12819" width="13.85546875" customWidth="1"/>
    <col min="12820" max="12820" width="12.85546875" customWidth="1"/>
    <col min="12821" max="12821" width="12.5703125" customWidth="1"/>
    <col min="12822" max="12822" width="13.42578125" customWidth="1"/>
    <col min="12823" max="12823" width="13.5703125" customWidth="1"/>
    <col min="12824" max="12824" width="12.140625" customWidth="1"/>
    <col min="12825" max="12825" width="13" customWidth="1"/>
    <col min="13057" max="13057" width="3.5703125" customWidth="1"/>
    <col min="13058" max="13058" width="17.85546875" customWidth="1"/>
    <col min="13059" max="13059" width="5.5703125" customWidth="1"/>
    <col min="13060" max="13060" width="5.7109375" customWidth="1"/>
    <col min="13061" max="13061" width="6.5703125" customWidth="1"/>
    <col min="13062" max="13062" width="5.5703125" customWidth="1"/>
    <col min="13063" max="13063" width="6.85546875" customWidth="1"/>
    <col min="13064" max="13064" width="10" customWidth="1"/>
    <col min="13065" max="13065" width="8.7109375" customWidth="1"/>
    <col min="13066" max="13068" width="13.42578125" customWidth="1"/>
    <col min="13069" max="13069" width="13.28515625" customWidth="1"/>
    <col min="13070" max="13070" width="14" customWidth="1"/>
    <col min="13071" max="13071" width="13.42578125" customWidth="1"/>
    <col min="13072" max="13072" width="13.28515625" customWidth="1"/>
    <col min="13073" max="13073" width="12.28515625" customWidth="1"/>
    <col min="13074" max="13074" width="13.140625" customWidth="1"/>
    <col min="13075" max="13075" width="13.85546875" customWidth="1"/>
    <col min="13076" max="13076" width="12.85546875" customWidth="1"/>
    <col min="13077" max="13077" width="12.5703125" customWidth="1"/>
    <col min="13078" max="13078" width="13.42578125" customWidth="1"/>
    <col min="13079" max="13079" width="13.5703125" customWidth="1"/>
    <col min="13080" max="13080" width="12.140625" customWidth="1"/>
    <col min="13081" max="13081" width="13" customWidth="1"/>
    <col min="13313" max="13313" width="3.5703125" customWidth="1"/>
    <col min="13314" max="13314" width="17.85546875" customWidth="1"/>
    <col min="13315" max="13315" width="5.5703125" customWidth="1"/>
    <col min="13316" max="13316" width="5.7109375" customWidth="1"/>
    <col min="13317" max="13317" width="6.5703125" customWidth="1"/>
    <col min="13318" max="13318" width="5.5703125" customWidth="1"/>
    <col min="13319" max="13319" width="6.85546875" customWidth="1"/>
    <col min="13320" max="13320" width="10" customWidth="1"/>
    <col min="13321" max="13321" width="8.7109375" customWidth="1"/>
    <col min="13322" max="13324" width="13.42578125" customWidth="1"/>
    <col min="13325" max="13325" width="13.28515625" customWidth="1"/>
    <col min="13326" max="13326" width="14" customWidth="1"/>
    <col min="13327" max="13327" width="13.42578125" customWidth="1"/>
    <col min="13328" max="13328" width="13.28515625" customWidth="1"/>
    <col min="13329" max="13329" width="12.28515625" customWidth="1"/>
    <col min="13330" max="13330" width="13.140625" customWidth="1"/>
    <col min="13331" max="13331" width="13.85546875" customWidth="1"/>
    <col min="13332" max="13332" width="12.85546875" customWidth="1"/>
    <col min="13333" max="13333" width="12.5703125" customWidth="1"/>
    <col min="13334" max="13334" width="13.42578125" customWidth="1"/>
    <col min="13335" max="13335" width="13.5703125" customWidth="1"/>
    <col min="13336" max="13336" width="12.140625" customWidth="1"/>
    <col min="13337" max="13337" width="13" customWidth="1"/>
    <col min="13569" max="13569" width="3.5703125" customWidth="1"/>
    <col min="13570" max="13570" width="17.85546875" customWidth="1"/>
    <col min="13571" max="13571" width="5.5703125" customWidth="1"/>
    <col min="13572" max="13572" width="5.7109375" customWidth="1"/>
    <col min="13573" max="13573" width="6.5703125" customWidth="1"/>
    <col min="13574" max="13574" width="5.5703125" customWidth="1"/>
    <col min="13575" max="13575" width="6.85546875" customWidth="1"/>
    <col min="13576" max="13576" width="10" customWidth="1"/>
    <col min="13577" max="13577" width="8.7109375" customWidth="1"/>
    <col min="13578" max="13580" width="13.42578125" customWidth="1"/>
    <col min="13581" max="13581" width="13.28515625" customWidth="1"/>
    <col min="13582" max="13582" width="14" customWidth="1"/>
    <col min="13583" max="13583" width="13.42578125" customWidth="1"/>
    <col min="13584" max="13584" width="13.28515625" customWidth="1"/>
    <col min="13585" max="13585" width="12.28515625" customWidth="1"/>
    <col min="13586" max="13586" width="13.140625" customWidth="1"/>
    <col min="13587" max="13587" width="13.85546875" customWidth="1"/>
    <col min="13588" max="13588" width="12.85546875" customWidth="1"/>
    <col min="13589" max="13589" width="12.5703125" customWidth="1"/>
    <col min="13590" max="13590" width="13.42578125" customWidth="1"/>
    <col min="13591" max="13591" width="13.5703125" customWidth="1"/>
    <col min="13592" max="13592" width="12.140625" customWidth="1"/>
    <col min="13593" max="13593" width="13" customWidth="1"/>
    <col min="13825" max="13825" width="3.5703125" customWidth="1"/>
    <col min="13826" max="13826" width="17.85546875" customWidth="1"/>
    <col min="13827" max="13827" width="5.5703125" customWidth="1"/>
    <col min="13828" max="13828" width="5.7109375" customWidth="1"/>
    <col min="13829" max="13829" width="6.5703125" customWidth="1"/>
    <col min="13830" max="13830" width="5.5703125" customWidth="1"/>
    <col min="13831" max="13831" width="6.85546875" customWidth="1"/>
    <col min="13832" max="13832" width="10" customWidth="1"/>
    <col min="13833" max="13833" width="8.7109375" customWidth="1"/>
    <col min="13834" max="13836" width="13.42578125" customWidth="1"/>
    <col min="13837" max="13837" width="13.28515625" customWidth="1"/>
    <col min="13838" max="13838" width="14" customWidth="1"/>
    <col min="13839" max="13839" width="13.42578125" customWidth="1"/>
    <col min="13840" max="13840" width="13.28515625" customWidth="1"/>
    <col min="13841" max="13841" width="12.28515625" customWidth="1"/>
    <col min="13842" max="13842" width="13.140625" customWidth="1"/>
    <col min="13843" max="13843" width="13.85546875" customWidth="1"/>
    <col min="13844" max="13844" width="12.85546875" customWidth="1"/>
    <col min="13845" max="13845" width="12.5703125" customWidth="1"/>
    <col min="13846" max="13846" width="13.42578125" customWidth="1"/>
    <col min="13847" max="13847" width="13.5703125" customWidth="1"/>
    <col min="13848" max="13848" width="12.140625" customWidth="1"/>
    <col min="13849" max="13849" width="13" customWidth="1"/>
    <col min="14081" max="14081" width="3.5703125" customWidth="1"/>
    <col min="14082" max="14082" width="17.85546875" customWidth="1"/>
    <col min="14083" max="14083" width="5.5703125" customWidth="1"/>
    <col min="14084" max="14084" width="5.7109375" customWidth="1"/>
    <col min="14085" max="14085" width="6.5703125" customWidth="1"/>
    <col min="14086" max="14086" width="5.5703125" customWidth="1"/>
    <col min="14087" max="14087" width="6.85546875" customWidth="1"/>
    <col min="14088" max="14088" width="10" customWidth="1"/>
    <col min="14089" max="14089" width="8.7109375" customWidth="1"/>
    <col min="14090" max="14092" width="13.42578125" customWidth="1"/>
    <col min="14093" max="14093" width="13.28515625" customWidth="1"/>
    <col min="14094" max="14094" width="14" customWidth="1"/>
    <col min="14095" max="14095" width="13.42578125" customWidth="1"/>
    <col min="14096" max="14096" width="13.28515625" customWidth="1"/>
    <col min="14097" max="14097" width="12.28515625" customWidth="1"/>
    <col min="14098" max="14098" width="13.140625" customWidth="1"/>
    <col min="14099" max="14099" width="13.85546875" customWidth="1"/>
    <col min="14100" max="14100" width="12.85546875" customWidth="1"/>
    <col min="14101" max="14101" width="12.5703125" customWidth="1"/>
    <col min="14102" max="14102" width="13.42578125" customWidth="1"/>
    <col min="14103" max="14103" width="13.5703125" customWidth="1"/>
    <col min="14104" max="14104" width="12.140625" customWidth="1"/>
    <col min="14105" max="14105" width="13" customWidth="1"/>
    <col min="14337" max="14337" width="3.5703125" customWidth="1"/>
    <col min="14338" max="14338" width="17.85546875" customWidth="1"/>
    <col min="14339" max="14339" width="5.5703125" customWidth="1"/>
    <col min="14340" max="14340" width="5.7109375" customWidth="1"/>
    <col min="14341" max="14341" width="6.5703125" customWidth="1"/>
    <col min="14342" max="14342" width="5.5703125" customWidth="1"/>
    <col min="14343" max="14343" width="6.85546875" customWidth="1"/>
    <col min="14344" max="14344" width="10" customWidth="1"/>
    <col min="14345" max="14345" width="8.7109375" customWidth="1"/>
    <col min="14346" max="14348" width="13.42578125" customWidth="1"/>
    <col min="14349" max="14349" width="13.28515625" customWidth="1"/>
    <col min="14350" max="14350" width="14" customWidth="1"/>
    <col min="14351" max="14351" width="13.42578125" customWidth="1"/>
    <col min="14352" max="14352" width="13.28515625" customWidth="1"/>
    <col min="14353" max="14353" width="12.28515625" customWidth="1"/>
    <col min="14354" max="14354" width="13.140625" customWidth="1"/>
    <col min="14355" max="14355" width="13.85546875" customWidth="1"/>
    <col min="14356" max="14356" width="12.85546875" customWidth="1"/>
    <col min="14357" max="14357" width="12.5703125" customWidth="1"/>
    <col min="14358" max="14358" width="13.42578125" customWidth="1"/>
    <col min="14359" max="14359" width="13.5703125" customWidth="1"/>
    <col min="14360" max="14360" width="12.140625" customWidth="1"/>
    <col min="14361" max="14361" width="13" customWidth="1"/>
    <col min="14593" max="14593" width="3.5703125" customWidth="1"/>
    <col min="14594" max="14594" width="17.85546875" customWidth="1"/>
    <col min="14595" max="14595" width="5.5703125" customWidth="1"/>
    <col min="14596" max="14596" width="5.7109375" customWidth="1"/>
    <col min="14597" max="14597" width="6.5703125" customWidth="1"/>
    <col min="14598" max="14598" width="5.5703125" customWidth="1"/>
    <col min="14599" max="14599" width="6.85546875" customWidth="1"/>
    <col min="14600" max="14600" width="10" customWidth="1"/>
    <col min="14601" max="14601" width="8.7109375" customWidth="1"/>
    <col min="14602" max="14604" width="13.42578125" customWidth="1"/>
    <col min="14605" max="14605" width="13.28515625" customWidth="1"/>
    <col min="14606" max="14606" width="14" customWidth="1"/>
    <col min="14607" max="14607" width="13.42578125" customWidth="1"/>
    <col min="14608" max="14608" width="13.28515625" customWidth="1"/>
    <col min="14609" max="14609" width="12.28515625" customWidth="1"/>
    <col min="14610" max="14610" width="13.140625" customWidth="1"/>
    <col min="14611" max="14611" width="13.85546875" customWidth="1"/>
    <col min="14612" max="14612" width="12.85546875" customWidth="1"/>
    <col min="14613" max="14613" width="12.5703125" customWidth="1"/>
    <col min="14614" max="14614" width="13.42578125" customWidth="1"/>
    <col min="14615" max="14615" width="13.5703125" customWidth="1"/>
    <col min="14616" max="14616" width="12.140625" customWidth="1"/>
    <col min="14617" max="14617" width="13" customWidth="1"/>
    <col min="14849" max="14849" width="3.5703125" customWidth="1"/>
    <col min="14850" max="14850" width="17.85546875" customWidth="1"/>
    <col min="14851" max="14851" width="5.5703125" customWidth="1"/>
    <col min="14852" max="14852" width="5.7109375" customWidth="1"/>
    <col min="14853" max="14853" width="6.5703125" customWidth="1"/>
    <col min="14854" max="14854" width="5.5703125" customWidth="1"/>
    <col min="14855" max="14855" width="6.85546875" customWidth="1"/>
    <col min="14856" max="14856" width="10" customWidth="1"/>
    <col min="14857" max="14857" width="8.7109375" customWidth="1"/>
    <col min="14858" max="14860" width="13.42578125" customWidth="1"/>
    <col min="14861" max="14861" width="13.28515625" customWidth="1"/>
    <col min="14862" max="14862" width="14" customWidth="1"/>
    <col min="14863" max="14863" width="13.42578125" customWidth="1"/>
    <col min="14864" max="14864" width="13.28515625" customWidth="1"/>
    <col min="14865" max="14865" width="12.28515625" customWidth="1"/>
    <col min="14866" max="14866" width="13.140625" customWidth="1"/>
    <col min="14867" max="14867" width="13.85546875" customWidth="1"/>
    <col min="14868" max="14868" width="12.85546875" customWidth="1"/>
    <col min="14869" max="14869" width="12.5703125" customWidth="1"/>
    <col min="14870" max="14870" width="13.42578125" customWidth="1"/>
    <col min="14871" max="14871" width="13.5703125" customWidth="1"/>
    <col min="14872" max="14872" width="12.140625" customWidth="1"/>
    <col min="14873" max="14873" width="13" customWidth="1"/>
    <col min="15105" max="15105" width="3.5703125" customWidth="1"/>
    <col min="15106" max="15106" width="17.85546875" customWidth="1"/>
    <col min="15107" max="15107" width="5.5703125" customWidth="1"/>
    <col min="15108" max="15108" width="5.7109375" customWidth="1"/>
    <col min="15109" max="15109" width="6.5703125" customWidth="1"/>
    <col min="15110" max="15110" width="5.5703125" customWidth="1"/>
    <col min="15111" max="15111" width="6.85546875" customWidth="1"/>
    <col min="15112" max="15112" width="10" customWidth="1"/>
    <col min="15113" max="15113" width="8.7109375" customWidth="1"/>
    <col min="15114" max="15116" width="13.42578125" customWidth="1"/>
    <col min="15117" max="15117" width="13.28515625" customWidth="1"/>
    <col min="15118" max="15118" width="14" customWidth="1"/>
    <col min="15119" max="15119" width="13.42578125" customWidth="1"/>
    <col min="15120" max="15120" width="13.28515625" customWidth="1"/>
    <col min="15121" max="15121" width="12.28515625" customWidth="1"/>
    <col min="15122" max="15122" width="13.140625" customWidth="1"/>
    <col min="15123" max="15123" width="13.85546875" customWidth="1"/>
    <col min="15124" max="15124" width="12.85546875" customWidth="1"/>
    <col min="15125" max="15125" width="12.5703125" customWidth="1"/>
    <col min="15126" max="15126" width="13.42578125" customWidth="1"/>
    <col min="15127" max="15127" width="13.5703125" customWidth="1"/>
    <col min="15128" max="15128" width="12.140625" customWidth="1"/>
    <col min="15129" max="15129" width="13" customWidth="1"/>
    <col min="15361" max="15361" width="3.5703125" customWidth="1"/>
    <col min="15362" max="15362" width="17.85546875" customWidth="1"/>
    <col min="15363" max="15363" width="5.5703125" customWidth="1"/>
    <col min="15364" max="15364" width="5.7109375" customWidth="1"/>
    <col min="15365" max="15365" width="6.5703125" customWidth="1"/>
    <col min="15366" max="15366" width="5.5703125" customWidth="1"/>
    <col min="15367" max="15367" width="6.85546875" customWidth="1"/>
    <col min="15368" max="15368" width="10" customWidth="1"/>
    <col min="15369" max="15369" width="8.7109375" customWidth="1"/>
    <col min="15370" max="15372" width="13.42578125" customWidth="1"/>
    <col min="15373" max="15373" width="13.28515625" customWidth="1"/>
    <col min="15374" max="15374" width="14" customWidth="1"/>
    <col min="15375" max="15375" width="13.42578125" customWidth="1"/>
    <col min="15376" max="15376" width="13.28515625" customWidth="1"/>
    <col min="15377" max="15377" width="12.28515625" customWidth="1"/>
    <col min="15378" max="15378" width="13.140625" customWidth="1"/>
    <col min="15379" max="15379" width="13.85546875" customWidth="1"/>
    <col min="15380" max="15380" width="12.85546875" customWidth="1"/>
    <col min="15381" max="15381" width="12.5703125" customWidth="1"/>
    <col min="15382" max="15382" width="13.42578125" customWidth="1"/>
    <col min="15383" max="15383" width="13.5703125" customWidth="1"/>
    <col min="15384" max="15384" width="12.140625" customWidth="1"/>
    <col min="15385" max="15385" width="13" customWidth="1"/>
    <col min="15617" max="15617" width="3.5703125" customWidth="1"/>
    <col min="15618" max="15618" width="17.85546875" customWidth="1"/>
    <col min="15619" max="15619" width="5.5703125" customWidth="1"/>
    <col min="15620" max="15620" width="5.7109375" customWidth="1"/>
    <col min="15621" max="15621" width="6.5703125" customWidth="1"/>
    <col min="15622" max="15622" width="5.5703125" customWidth="1"/>
    <col min="15623" max="15623" width="6.85546875" customWidth="1"/>
    <col min="15624" max="15624" width="10" customWidth="1"/>
    <col min="15625" max="15625" width="8.7109375" customWidth="1"/>
    <col min="15626" max="15628" width="13.42578125" customWidth="1"/>
    <col min="15629" max="15629" width="13.28515625" customWidth="1"/>
    <col min="15630" max="15630" width="14" customWidth="1"/>
    <col min="15631" max="15631" width="13.42578125" customWidth="1"/>
    <col min="15632" max="15632" width="13.28515625" customWidth="1"/>
    <col min="15633" max="15633" width="12.28515625" customWidth="1"/>
    <col min="15634" max="15634" width="13.140625" customWidth="1"/>
    <col min="15635" max="15635" width="13.85546875" customWidth="1"/>
    <col min="15636" max="15636" width="12.85546875" customWidth="1"/>
    <col min="15637" max="15637" width="12.5703125" customWidth="1"/>
    <col min="15638" max="15638" width="13.42578125" customWidth="1"/>
    <col min="15639" max="15639" width="13.5703125" customWidth="1"/>
    <col min="15640" max="15640" width="12.140625" customWidth="1"/>
    <col min="15641" max="15641" width="13" customWidth="1"/>
    <col min="15873" max="15873" width="3.5703125" customWidth="1"/>
    <col min="15874" max="15874" width="17.85546875" customWidth="1"/>
    <col min="15875" max="15875" width="5.5703125" customWidth="1"/>
    <col min="15876" max="15876" width="5.7109375" customWidth="1"/>
    <col min="15877" max="15877" width="6.5703125" customWidth="1"/>
    <col min="15878" max="15878" width="5.5703125" customWidth="1"/>
    <col min="15879" max="15879" width="6.85546875" customWidth="1"/>
    <col min="15880" max="15880" width="10" customWidth="1"/>
    <col min="15881" max="15881" width="8.7109375" customWidth="1"/>
    <col min="15882" max="15884" width="13.42578125" customWidth="1"/>
    <col min="15885" max="15885" width="13.28515625" customWidth="1"/>
    <col min="15886" max="15886" width="14" customWidth="1"/>
    <col min="15887" max="15887" width="13.42578125" customWidth="1"/>
    <col min="15888" max="15888" width="13.28515625" customWidth="1"/>
    <col min="15889" max="15889" width="12.28515625" customWidth="1"/>
    <col min="15890" max="15890" width="13.140625" customWidth="1"/>
    <col min="15891" max="15891" width="13.85546875" customWidth="1"/>
    <col min="15892" max="15892" width="12.85546875" customWidth="1"/>
    <col min="15893" max="15893" width="12.5703125" customWidth="1"/>
    <col min="15894" max="15894" width="13.42578125" customWidth="1"/>
    <col min="15895" max="15895" width="13.5703125" customWidth="1"/>
    <col min="15896" max="15896" width="12.140625" customWidth="1"/>
    <col min="15897" max="15897" width="13" customWidth="1"/>
    <col min="16129" max="16129" width="3.5703125" customWidth="1"/>
    <col min="16130" max="16130" width="17.85546875" customWidth="1"/>
    <col min="16131" max="16131" width="5.5703125" customWidth="1"/>
    <col min="16132" max="16132" width="5.7109375" customWidth="1"/>
    <col min="16133" max="16133" width="6.5703125" customWidth="1"/>
    <col min="16134" max="16134" width="5.5703125" customWidth="1"/>
    <col min="16135" max="16135" width="6.85546875" customWidth="1"/>
    <col min="16136" max="16136" width="10" customWidth="1"/>
    <col min="16137" max="16137" width="8.7109375" customWidth="1"/>
    <col min="16138" max="16140" width="13.42578125" customWidth="1"/>
    <col min="16141" max="16141" width="13.28515625" customWidth="1"/>
    <col min="16142" max="16142" width="14" customWidth="1"/>
    <col min="16143" max="16143" width="13.42578125" customWidth="1"/>
    <col min="16144" max="16144" width="13.28515625" customWidth="1"/>
    <col min="16145" max="16145" width="12.28515625" customWidth="1"/>
    <col min="16146" max="16146" width="13.140625" customWidth="1"/>
    <col min="16147" max="16147" width="13.85546875" customWidth="1"/>
    <col min="16148" max="16148" width="12.85546875" customWidth="1"/>
    <col min="16149" max="16149" width="12.5703125" customWidth="1"/>
    <col min="16150" max="16150" width="13.42578125" customWidth="1"/>
    <col min="16151" max="16151" width="13.5703125" customWidth="1"/>
    <col min="16152" max="16152" width="12.140625" customWidth="1"/>
    <col min="16153" max="16153" width="13" customWidth="1"/>
  </cols>
  <sheetData>
    <row r="1" spans="1:25" x14ac:dyDescent="0.25">
      <c r="Y1" t="s">
        <v>462</v>
      </c>
    </row>
    <row r="2" spans="1:25" ht="17.45" customHeight="1" x14ac:dyDescent="0.25">
      <c r="A2" s="275" t="s">
        <v>463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</row>
    <row r="3" spans="1:25" ht="17.45" customHeight="1" x14ac:dyDescent="0.25">
      <c r="A3" s="275" t="s">
        <v>464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</row>
    <row r="4" spans="1:25" ht="21" customHeight="1" x14ac:dyDescent="0.25">
      <c r="A4" s="275" t="s">
        <v>465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</row>
    <row r="5" spans="1:25" ht="18" customHeight="1" x14ac:dyDescent="0.25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</row>
    <row r="6" spans="1:25" x14ac:dyDescent="0.25">
      <c r="A6" s="276" t="s">
        <v>2</v>
      </c>
      <c r="B6" s="276" t="s">
        <v>466</v>
      </c>
      <c r="C6" s="276" t="s">
        <v>467</v>
      </c>
      <c r="D6" s="276"/>
      <c r="E6" s="276"/>
      <c r="F6" s="276" t="s">
        <v>468</v>
      </c>
      <c r="G6" s="276"/>
      <c r="H6" s="276"/>
      <c r="I6" s="276"/>
      <c r="J6" s="276" t="s">
        <v>469</v>
      </c>
      <c r="K6" s="276"/>
      <c r="L6" s="276"/>
      <c r="M6" s="276"/>
      <c r="N6" s="276"/>
      <c r="O6" s="276"/>
      <c r="P6" s="276"/>
      <c r="Q6" s="276"/>
      <c r="R6" s="276" t="s">
        <v>470</v>
      </c>
      <c r="S6" s="276"/>
      <c r="T6" s="276"/>
      <c r="U6" s="276"/>
      <c r="V6" s="276"/>
      <c r="W6" s="276"/>
      <c r="X6" s="276"/>
      <c r="Y6" s="276"/>
    </row>
    <row r="7" spans="1:25" x14ac:dyDescent="0.25">
      <c r="A7" s="276"/>
      <c r="B7" s="276"/>
      <c r="C7" s="276"/>
      <c r="D7" s="276"/>
      <c r="E7" s="276"/>
      <c r="F7" s="276"/>
      <c r="G7" s="276"/>
      <c r="H7" s="276"/>
      <c r="I7" s="276"/>
      <c r="J7" s="276" t="s">
        <v>471</v>
      </c>
      <c r="K7" s="276"/>
      <c r="L7" s="276"/>
      <c r="M7" s="276"/>
      <c r="N7" s="276"/>
      <c r="O7" s="276"/>
      <c r="P7" s="276"/>
      <c r="Q7" s="276"/>
      <c r="R7" s="276" t="s">
        <v>471</v>
      </c>
      <c r="S7" s="276"/>
      <c r="T7" s="276"/>
      <c r="U7" s="276"/>
      <c r="V7" s="276"/>
      <c r="W7" s="276"/>
      <c r="X7" s="276"/>
      <c r="Y7" s="276"/>
    </row>
    <row r="8" spans="1:25" ht="24" customHeight="1" x14ac:dyDescent="0.25">
      <c r="A8" s="276"/>
      <c r="B8" s="276"/>
      <c r="C8" s="276"/>
      <c r="D8" s="276"/>
      <c r="E8" s="276"/>
      <c r="F8" s="277" t="s">
        <v>472</v>
      </c>
      <c r="G8" s="277"/>
      <c r="H8" s="276" t="s">
        <v>473</v>
      </c>
      <c r="I8" s="276"/>
      <c r="J8" s="276" t="s">
        <v>474</v>
      </c>
      <c r="K8" s="276"/>
      <c r="L8" s="276"/>
      <c r="M8" s="276"/>
      <c r="N8" s="276" t="s">
        <v>475</v>
      </c>
      <c r="O8" s="276"/>
      <c r="P8" s="276"/>
      <c r="Q8" s="276"/>
      <c r="R8" s="276" t="s">
        <v>474</v>
      </c>
      <c r="S8" s="276"/>
      <c r="T8" s="276"/>
      <c r="U8" s="276"/>
      <c r="V8" s="276" t="s">
        <v>475</v>
      </c>
      <c r="W8" s="276"/>
      <c r="X8" s="276"/>
      <c r="Y8" s="276"/>
    </row>
    <row r="9" spans="1:25" ht="12.75" customHeight="1" x14ac:dyDescent="0.25">
      <c r="A9" s="276"/>
      <c r="B9" s="276"/>
      <c r="C9" s="276" t="s">
        <v>476</v>
      </c>
      <c r="D9" s="276" t="s">
        <v>477</v>
      </c>
      <c r="E9" s="276" t="s">
        <v>478</v>
      </c>
      <c r="F9" s="277" t="s">
        <v>479</v>
      </c>
      <c r="G9" s="277" t="s">
        <v>480</v>
      </c>
      <c r="H9" s="277" t="s">
        <v>479</v>
      </c>
      <c r="I9" s="276" t="s">
        <v>481</v>
      </c>
      <c r="J9" s="277" t="s">
        <v>19</v>
      </c>
      <c r="K9" s="276" t="s">
        <v>482</v>
      </c>
      <c r="L9" s="276"/>
      <c r="M9" s="276" t="s">
        <v>483</v>
      </c>
      <c r="N9" s="277" t="s">
        <v>19</v>
      </c>
      <c r="O9" s="276" t="s">
        <v>482</v>
      </c>
      <c r="P9" s="276"/>
      <c r="Q9" s="276" t="s">
        <v>483</v>
      </c>
      <c r="R9" s="277" t="s">
        <v>19</v>
      </c>
      <c r="S9" s="276" t="s">
        <v>482</v>
      </c>
      <c r="T9" s="276"/>
      <c r="U9" s="276" t="s">
        <v>483</v>
      </c>
      <c r="V9" s="277" t="s">
        <v>19</v>
      </c>
      <c r="W9" s="276" t="s">
        <v>482</v>
      </c>
      <c r="X9" s="276"/>
      <c r="Y9" s="276" t="s">
        <v>483</v>
      </c>
    </row>
    <row r="10" spans="1:25" x14ac:dyDescent="0.25">
      <c r="A10" s="276"/>
      <c r="B10" s="276"/>
      <c r="C10" s="276"/>
      <c r="D10" s="276"/>
      <c r="E10" s="276"/>
      <c r="F10" s="277"/>
      <c r="G10" s="277"/>
      <c r="H10" s="277"/>
      <c r="I10" s="276"/>
      <c r="J10" s="277"/>
      <c r="K10" s="276"/>
      <c r="L10" s="276"/>
      <c r="M10" s="276"/>
      <c r="N10" s="277"/>
      <c r="O10" s="276"/>
      <c r="P10" s="276"/>
      <c r="Q10" s="276"/>
      <c r="R10" s="277"/>
      <c r="S10" s="276"/>
      <c r="T10" s="276"/>
      <c r="U10" s="276"/>
      <c r="V10" s="277"/>
      <c r="W10" s="276"/>
      <c r="X10" s="276"/>
      <c r="Y10" s="276"/>
    </row>
    <row r="11" spans="1:25" x14ac:dyDescent="0.25">
      <c r="A11" s="276"/>
      <c r="B11" s="276"/>
      <c r="C11" s="276"/>
      <c r="D11" s="276"/>
      <c r="E11" s="276"/>
      <c r="F11" s="277"/>
      <c r="G11" s="277"/>
      <c r="H11" s="277"/>
      <c r="I11" s="276"/>
      <c r="J11" s="277"/>
      <c r="K11" s="276" t="s">
        <v>479</v>
      </c>
      <c r="L11" s="215" t="s">
        <v>484</v>
      </c>
      <c r="M11" s="276"/>
      <c r="N11" s="277"/>
      <c r="O11" s="276" t="s">
        <v>479</v>
      </c>
      <c r="P11" s="215" t="s">
        <v>484</v>
      </c>
      <c r="Q11" s="276"/>
      <c r="R11" s="277"/>
      <c r="S11" s="276" t="s">
        <v>479</v>
      </c>
      <c r="T11" s="215" t="s">
        <v>484</v>
      </c>
      <c r="U11" s="276"/>
      <c r="V11" s="277"/>
      <c r="W11" s="276" t="s">
        <v>479</v>
      </c>
      <c r="X11" s="215" t="s">
        <v>484</v>
      </c>
      <c r="Y11" s="276"/>
    </row>
    <row r="12" spans="1:25" ht="49.15" customHeight="1" x14ac:dyDescent="0.25">
      <c r="A12" s="276"/>
      <c r="B12" s="276"/>
      <c r="C12" s="276"/>
      <c r="D12" s="276"/>
      <c r="E12" s="276"/>
      <c r="F12" s="277"/>
      <c r="G12" s="277"/>
      <c r="H12" s="277"/>
      <c r="I12" s="276"/>
      <c r="J12" s="277"/>
      <c r="K12" s="276"/>
      <c r="L12" s="215" t="s">
        <v>485</v>
      </c>
      <c r="M12" s="276"/>
      <c r="N12" s="277"/>
      <c r="O12" s="276"/>
      <c r="P12" s="215" t="s">
        <v>485</v>
      </c>
      <c r="Q12" s="276"/>
      <c r="R12" s="277"/>
      <c r="S12" s="276"/>
      <c r="T12" s="215" t="s">
        <v>485</v>
      </c>
      <c r="U12" s="276"/>
      <c r="V12" s="277"/>
      <c r="W12" s="276"/>
      <c r="X12" s="215" t="s">
        <v>485</v>
      </c>
      <c r="Y12" s="276"/>
    </row>
    <row r="13" spans="1:25" x14ac:dyDescent="0.25">
      <c r="A13" s="215">
        <v>1</v>
      </c>
      <c r="B13" s="216">
        <v>2</v>
      </c>
      <c r="C13" s="215">
        <v>3</v>
      </c>
      <c r="D13" s="215">
        <v>4</v>
      </c>
      <c r="E13" s="215">
        <v>5</v>
      </c>
      <c r="F13" s="217">
        <v>6</v>
      </c>
      <c r="G13" s="217">
        <v>7</v>
      </c>
      <c r="H13" s="217">
        <v>8</v>
      </c>
      <c r="I13" s="215">
        <v>9</v>
      </c>
      <c r="J13" s="217">
        <v>10</v>
      </c>
      <c r="K13" s="215">
        <v>11</v>
      </c>
      <c r="L13" s="215">
        <v>12</v>
      </c>
      <c r="M13" s="215">
        <v>13</v>
      </c>
      <c r="N13" s="217">
        <v>14</v>
      </c>
      <c r="O13" s="215">
        <v>15</v>
      </c>
      <c r="P13" s="215">
        <v>16</v>
      </c>
      <c r="Q13" s="215">
        <v>17</v>
      </c>
      <c r="R13" s="217">
        <v>10</v>
      </c>
      <c r="S13" s="215">
        <v>11</v>
      </c>
      <c r="T13" s="215">
        <v>12</v>
      </c>
      <c r="U13" s="215">
        <v>13</v>
      </c>
      <c r="V13" s="217">
        <v>14</v>
      </c>
      <c r="W13" s="215">
        <v>15</v>
      </c>
      <c r="X13" s="215">
        <v>16</v>
      </c>
      <c r="Y13" s="215">
        <v>17</v>
      </c>
    </row>
    <row r="14" spans="1:25" ht="38.25" x14ac:dyDescent="0.25">
      <c r="A14" s="218">
        <v>1</v>
      </c>
      <c r="B14" s="219" t="s">
        <v>486</v>
      </c>
      <c r="C14" s="249">
        <v>0</v>
      </c>
      <c r="D14" s="249">
        <v>2</v>
      </c>
      <c r="E14" s="250">
        <v>0</v>
      </c>
      <c r="F14" s="250">
        <f>Лист1!A21+Лист1!A26+Лист1!A32+Лист1!A35</f>
        <v>13</v>
      </c>
      <c r="G14" s="250">
        <v>1</v>
      </c>
      <c r="H14" s="233">
        <v>2482.1</v>
      </c>
      <c r="I14" s="233">
        <v>32.6</v>
      </c>
      <c r="J14" s="220">
        <v>36555.370000000003</v>
      </c>
      <c r="K14" s="234">
        <v>24175.23</v>
      </c>
      <c r="L14" s="235">
        <v>293.06</v>
      </c>
      <c r="M14" s="234">
        <v>12380.14</v>
      </c>
      <c r="N14" s="220">
        <v>33545.43</v>
      </c>
      <c r="O14" s="234">
        <v>24175.23</v>
      </c>
      <c r="P14" s="235">
        <v>293.06</v>
      </c>
      <c r="Q14" s="234">
        <v>9370.2000000000007</v>
      </c>
      <c r="R14" s="242">
        <v>32297.52</v>
      </c>
      <c r="S14" s="243">
        <v>23345.81</v>
      </c>
      <c r="T14" s="235">
        <v>293.06</v>
      </c>
      <c r="U14" s="234">
        <v>8951.7099999999991</v>
      </c>
      <c r="V14" s="242">
        <v>32279.599999999999</v>
      </c>
      <c r="W14" s="243">
        <v>23345.81</v>
      </c>
      <c r="X14" s="235">
        <v>293.06</v>
      </c>
      <c r="Y14" s="234">
        <v>8933.7900000000009</v>
      </c>
    </row>
    <row r="15" spans="1:25" s="213" customFormat="1" ht="15" customHeight="1" x14ac:dyDescent="0.2">
      <c r="A15" s="221"/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4"/>
      <c r="O15" s="224"/>
      <c r="P15" s="224"/>
      <c r="Q15" s="224"/>
      <c r="R15" s="224"/>
      <c r="S15" s="224"/>
      <c r="T15" s="225"/>
      <c r="U15" s="226"/>
      <c r="V15" s="226"/>
      <c r="W15" s="227"/>
      <c r="X15" s="227"/>
      <c r="Y15" s="227"/>
    </row>
    <row r="16" spans="1:25" s="213" customFormat="1" ht="12.75" x14ac:dyDescent="0.2">
      <c r="A16" s="227"/>
      <c r="B16" s="227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4"/>
      <c r="S16" s="224"/>
      <c r="T16" s="225"/>
      <c r="U16" s="226"/>
      <c r="V16" s="226"/>
      <c r="W16" s="227"/>
      <c r="X16" s="227"/>
      <c r="Y16" s="227"/>
    </row>
    <row r="17" spans="1:25" s="213" customFormat="1" ht="18" customHeight="1" x14ac:dyDescent="0.2">
      <c r="A17" s="228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24"/>
      <c r="S17" s="224"/>
      <c r="T17" s="225"/>
      <c r="U17" s="226"/>
      <c r="V17" s="226"/>
      <c r="W17" s="227"/>
      <c r="X17" s="227"/>
      <c r="Y17" s="227"/>
    </row>
    <row r="18" spans="1:25" s="213" customFormat="1" ht="12.75" x14ac:dyDescent="0.2">
      <c r="A18" s="229"/>
      <c r="B18" s="229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1"/>
      <c r="S18" s="231"/>
      <c r="T18" s="230"/>
      <c r="U18" s="229"/>
      <c r="V18" s="229"/>
      <c r="W18" s="229"/>
      <c r="X18" s="229"/>
      <c r="Y18" s="229"/>
    </row>
    <row r="19" spans="1:25" s="213" customFormat="1" ht="15.75" customHeight="1" x14ac:dyDescent="0.2">
      <c r="A19" s="229"/>
      <c r="B19" s="229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1"/>
      <c r="S19" s="231"/>
      <c r="T19" s="230"/>
      <c r="U19" s="229"/>
      <c r="V19" s="229"/>
      <c r="W19" s="229"/>
      <c r="X19" s="229"/>
      <c r="Y19" s="229"/>
    </row>
    <row r="20" spans="1:25" s="213" customFormat="1" ht="12.75" x14ac:dyDescent="0.2">
      <c r="A20" s="229"/>
      <c r="B20" s="229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1"/>
      <c r="S20" s="231"/>
      <c r="T20" s="230"/>
      <c r="U20" s="229"/>
      <c r="V20" s="229"/>
      <c r="W20" s="229"/>
      <c r="X20" s="229"/>
      <c r="Y20" s="229"/>
    </row>
    <row r="21" spans="1:25" s="213" customFormat="1" ht="15" customHeight="1" x14ac:dyDescent="0.2">
      <c r="A21" s="229"/>
      <c r="B21" s="229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1"/>
      <c r="S21" s="231"/>
      <c r="T21" s="230"/>
      <c r="U21" s="229"/>
      <c r="V21" s="229"/>
      <c r="W21" s="229"/>
      <c r="X21" s="229"/>
      <c r="Y21" s="229"/>
    </row>
    <row r="22" spans="1:25" s="213" customFormat="1" ht="12.75" x14ac:dyDescent="0.2">
      <c r="A22" s="229"/>
      <c r="B22" s="229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1"/>
      <c r="S22" s="231"/>
      <c r="T22" s="230"/>
      <c r="U22" s="229"/>
      <c r="V22" s="229"/>
      <c r="W22" s="229"/>
      <c r="X22" s="229"/>
      <c r="Y22" s="229"/>
    </row>
    <row r="23" spans="1:25" s="213" customFormat="1" ht="12.75" x14ac:dyDescent="0.2">
      <c r="A23" s="229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T23" s="229"/>
      <c r="U23" s="229"/>
      <c r="V23" s="229"/>
      <c r="W23" s="229"/>
      <c r="X23" s="229"/>
      <c r="Y23" s="229"/>
    </row>
    <row r="24" spans="1:25" s="213" customFormat="1" ht="15" customHeight="1" x14ac:dyDescent="0.2">
      <c r="A24" s="229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T24" s="229"/>
      <c r="U24" s="229"/>
      <c r="V24" s="229"/>
      <c r="W24" s="229"/>
      <c r="X24" s="229"/>
      <c r="Y24" s="229"/>
    </row>
    <row r="25" spans="1:25" s="213" customFormat="1" ht="15.75" customHeight="1" x14ac:dyDescent="0.2">
      <c r="A25" s="229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T25" s="229"/>
      <c r="U25" s="229"/>
      <c r="V25" s="229"/>
      <c r="W25" s="229"/>
      <c r="X25" s="229"/>
      <c r="Y25" s="229"/>
    </row>
    <row r="26" spans="1:25" s="213" customFormat="1" ht="12.75" x14ac:dyDescent="0.2">
      <c r="A26" s="229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T26" s="229"/>
      <c r="U26" s="229"/>
      <c r="V26" s="229"/>
      <c r="W26" s="229"/>
      <c r="X26" s="229"/>
      <c r="Y26" s="229"/>
    </row>
    <row r="27" spans="1:25" s="213" customFormat="1" ht="12.75" x14ac:dyDescent="0.2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T27" s="229"/>
      <c r="U27" s="229"/>
      <c r="V27" s="229"/>
      <c r="W27" s="229"/>
      <c r="X27" s="229"/>
      <c r="Y27" s="229"/>
    </row>
    <row r="28" spans="1:25" s="213" customFormat="1" ht="1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T28"/>
      <c r="U28"/>
      <c r="V28"/>
      <c r="W28"/>
      <c r="X28"/>
      <c r="Y28"/>
    </row>
    <row r="29" spans="1:25" s="213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T29"/>
      <c r="U29"/>
      <c r="V29"/>
      <c r="W29"/>
      <c r="X29"/>
      <c r="Y29"/>
    </row>
    <row r="30" spans="1:25" s="213" customFormat="1" ht="15.7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T30"/>
      <c r="U30"/>
      <c r="V30"/>
      <c r="W30"/>
      <c r="X30"/>
      <c r="Y30"/>
    </row>
    <row r="31" spans="1:25" s="213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T31"/>
      <c r="U31"/>
      <c r="V31"/>
      <c r="W31"/>
      <c r="X31"/>
      <c r="Y31"/>
    </row>
    <row r="32" spans="1:25" s="213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T32"/>
      <c r="U32"/>
      <c r="V32"/>
      <c r="W32"/>
      <c r="X32"/>
      <c r="Y32"/>
    </row>
    <row r="33" spans="1:25" s="213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T33"/>
      <c r="U33"/>
      <c r="V33"/>
      <c r="W33"/>
      <c r="X33"/>
      <c r="Y33"/>
    </row>
    <row r="34" spans="1:25" s="213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T34"/>
      <c r="U34"/>
      <c r="V34"/>
      <c r="W34"/>
      <c r="X34"/>
      <c r="Y34"/>
    </row>
    <row r="35" spans="1:25" s="213" customFormat="1" ht="40.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T35"/>
      <c r="U35"/>
      <c r="V35"/>
      <c r="W35"/>
      <c r="X35"/>
      <c r="Y35"/>
    </row>
    <row r="36" spans="1:25" s="232" customFormat="1" ht="12.9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213"/>
      <c r="S36" s="213"/>
      <c r="T36"/>
      <c r="U36"/>
      <c r="V36"/>
      <c r="W36"/>
      <c r="X36"/>
      <c r="Y36"/>
    </row>
    <row r="37" spans="1:25" s="213" customFormat="1" ht="19.899999999999999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T37"/>
      <c r="U37"/>
      <c r="V37"/>
      <c r="W37"/>
      <c r="X37"/>
      <c r="Y37"/>
    </row>
    <row r="38" spans="1:25" s="227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 s="213"/>
      <c r="S38" s="213"/>
      <c r="T38"/>
      <c r="U38"/>
      <c r="V38"/>
      <c r="W38"/>
      <c r="X38"/>
      <c r="Y38"/>
    </row>
    <row r="39" spans="1:25" s="227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13"/>
      <c r="S39" s="213"/>
      <c r="T39"/>
      <c r="U39"/>
      <c r="V39"/>
      <c r="W39"/>
      <c r="X39"/>
      <c r="Y39"/>
    </row>
    <row r="40" spans="1:25" s="227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 s="213"/>
      <c r="S40" s="213"/>
      <c r="T40"/>
      <c r="U40"/>
      <c r="V40"/>
      <c r="W40"/>
      <c r="X40"/>
      <c r="Y40"/>
    </row>
    <row r="41" spans="1:25" s="229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 s="213"/>
      <c r="S41" s="213"/>
      <c r="T41"/>
      <c r="U41"/>
      <c r="V41"/>
      <c r="W41"/>
      <c r="X41"/>
      <c r="Y41"/>
    </row>
    <row r="42" spans="1:25" s="229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 s="213"/>
      <c r="S42" s="213"/>
      <c r="T42"/>
      <c r="U42"/>
      <c r="V42"/>
      <c r="W42"/>
      <c r="X42"/>
      <c r="Y42"/>
    </row>
    <row r="43" spans="1:25" s="229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 s="213"/>
      <c r="S43" s="213"/>
      <c r="T43"/>
      <c r="U43"/>
      <c r="V43"/>
      <c r="W43"/>
      <c r="X43"/>
      <c r="Y43"/>
    </row>
    <row r="44" spans="1:25" s="229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 s="213"/>
      <c r="S44" s="213"/>
      <c r="T44"/>
      <c r="U44"/>
      <c r="V44"/>
      <c r="W44"/>
      <c r="X44"/>
      <c r="Y44"/>
    </row>
    <row r="45" spans="1:25" s="229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 s="213"/>
      <c r="S45" s="213"/>
      <c r="T45"/>
      <c r="U45"/>
      <c r="V45"/>
      <c r="W45"/>
      <c r="X45"/>
      <c r="Y45"/>
    </row>
    <row r="46" spans="1:25" s="229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 s="213"/>
      <c r="S46" s="213"/>
      <c r="T46"/>
      <c r="U46"/>
      <c r="V46"/>
      <c r="W46"/>
      <c r="X46"/>
      <c r="Y46"/>
    </row>
    <row r="47" spans="1:25" s="229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 s="213"/>
      <c r="S47" s="213"/>
      <c r="T47"/>
      <c r="U47"/>
      <c r="V47"/>
      <c r="W47"/>
      <c r="X47"/>
      <c r="Y47"/>
    </row>
    <row r="48" spans="1:25" s="229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 s="213"/>
      <c r="S48" s="213"/>
      <c r="T48"/>
      <c r="U48"/>
      <c r="V48"/>
      <c r="W48"/>
      <c r="X48"/>
      <c r="Y48"/>
    </row>
    <row r="49" spans="1:25" s="229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 s="213"/>
      <c r="S49" s="213"/>
      <c r="T49"/>
      <c r="U49"/>
      <c r="V49"/>
      <c r="W49"/>
      <c r="X49"/>
      <c r="Y49"/>
    </row>
    <row r="50" spans="1:25" s="229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 s="213"/>
      <c r="S50" s="213"/>
      <c r="T50"/>
      <c r="U50"/>
      <c r="V50"/>
      <c r="W50"/>
      <c r="X50"/>
      <c r="Y50"/>
    </row>
  </sheetData>
  <mergeCells count="41">
    <mergeCell ref="F9:F12"/>
    <mergeCell ref="G9:G12"/>
    <mergeCell ref="Y9:Y12"/>
    <mergeCell ref="K11:K12"/>
    <mergeCell ref="O11:O12"/>
    <mergeCell ref="S11:S12"/>
    <mergeCell ref="W11:W12"/>
    <mergeCell ref="V9:V12"/>
    <mergeCell ref="W9:X10"/>
    <mergeCell ref="R8:U8"/>
    <mergeCell ref="V8:Y8"/>
    <mergeCell ref="B17:Q17"/>
    <mergeCell ref="Q9:Q12"/>
    <mergeCell ref="R9:R12"/>
    <mergeCell ref="S9:T10"/>
    <mergeCell ref="U9:U12"/>
    <mergeCell ref="I9:I12"/>
    <mergeCell ref="J9:J12"/>
    <mergeCell ref="K9:L10"/>
    <mergeCell ref="M9:M12"/>
    <mergeCell ref="N9:N12"/>
    <mergeCell ref="O9:P10"/>
    <mergeCell ref="C9:C12"/>
    <mergeCell ref="D9:D12"/>
    <mergeCell ref="E9:E12"/>
    <mergeCell ref="A2:Y2"/>
    <mergeCell ref="A3:Y3"/>
    <mergeCell ref="A4:Y4"/>
    <mergeCell ref="A6:A12"/>
    <mergeCell ref="B6:B12"/>
    <mergeCell ref="C6:E8"/>
    <mergeCell ref="F6:I7"/>
    <mergeCell ref="J6:Q6"/>
    <mergeCell ref="R6:Y6"/>
    <mergeCell ref="J7:Q7"/>
    <mergeCell ref="H9:H12"/>
    <mergeCell ref="R7:Y7"/>
    <mergeCell ref="F8:G8"/>
    <mergeCell ref="H8:I8"/>
    <mergeCell ref="J8:M8"/>
    <mergeCell ref="N8:Q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Форма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2024-04-01T09:58:25Z</dcterms:modified>
</cp:coreProperties>
</file>